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ezina.nv\Desktop\проекты ФП и расшифровки на 2023\"/>
    </mc:Choice>
  </mc:AlternateContent>
  <bookViews>
    <workbookView xWindow="0" yWindow="0" windowWidth="17595" windowHeight="10410"/>
  </bookViews>
  <sheets>
    <sheet name="проект ФП для собственников" sheetId="4" r:id="rId1"/>
    <sheet name="Волошина 2" sheetId="5" state="hidden" r:id="rId2"/>
  </sheets>
  <definedNames>
    <definedName name="_xlnm.Print_Titles" localSheetId="0">'проект ФП для собственников'!$13:$15</definedName>
    <definedName name="_xlnm.Print_Area" localSheetId="0">'проект ФП для собственников'!$A$1:$H$70</definedName>
  </definedNames>
  <calcPr calcId="162913"/>
</workbook>
</file>

<file path=xl/calcChain.xml><?xml version="1.0" encoding="utf-8"?>
<calcChain xmlns="http://schemas.openxmlformats.org/spreadsheetml/2006/main">
  <c r="F63" i="4" l="1"/>
  <c r="G66" i="4" l="1"/>
  <c r="F67" i="4"/>
  <c r="F62" i="4" l="1"/>
  <c r="E29" i="4" l="1"/>
  <c r="E16" i="4" s="1"/>
  <c r="E59" i="4" s="1"/>
  <c r="G63" i="4" l="1"/>
  <c r="G64" i="4"/>
  <c r="G65" i="4"/>
  <c r="G67" i="4" l="1"/>
  <c r="G62" i="4" s="1"/>
  <c r="C5" i="4" l="1"/>
  <c r="C58" i="4" l="1"/>
  <c r="C57" i="4"/>
  <c r="C54" i="4"/>
  <c r="C30" i="4"/>
  <c r="F30" i="4" s="1"/>
  <c r="C29" i="4"/>
  <c r="C59" i="4"/>
  <c r="F59" i="4" s="1"/>
  <c r="G59" i="4" s="1"/>
  <c r="C56" i="4"/>
  <c r="C55" i="4"/>
  <c r="C53" i="4"/>
  <c r="F53" i="4" s="1"/>
  <c r="G53" i="4" s="1"/>
  <c r="C52" i="4"/>
  <c r="F52" i="4" s="1"/>
  <c r="G52" i="4" s="1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1" i="4"/>
  <c r="F61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116" i="5" l="1"/>
  <c r="G17" i="5"/>
  <c r="G17" i="4"/>
  <c r="G16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<sst xmlns="http://schemas.openxmlformats.org/spreadsheetml/2006/main" count="446" uniqueCount="262">
  <si>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</si>
  <si>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</si>
  <si>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</si>
  <si>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</si>
  <si>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</si>
  <si>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</si>
  <si>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</si>
  <si>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</si>
  <si>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</si>
  <si>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</si>
  <si>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</si>
  <si>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</si>
  <si>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</si>
  <si>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</si>
  <si>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</si>
  <si>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</si>
  <si>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</si>
  <si>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</si>
  <si>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</si>
  <si>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</si>
  <si>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</si>
  <si>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</si>
  <si>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</si>
  <si>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</si>
  <si>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</si>
  <si>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</si>
  <si>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</si>
  <si>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</si>
  <si>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</si>
  <si>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</si>
  <si>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</si>
  <si>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</si>
  <si>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</si>
  <si>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</si>
  <si>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</si>
  <si>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</si>
  <si>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</si>
  <si>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</si>
  <si>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</si>
  <si>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</si>
  <si>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</si>
  <si>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</si>
  <si>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</si>
  <si>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</si>
  <si>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</si>
  <si>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</si>
  <si>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</si>
  <si>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</si>
  <si>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</si>
  <si>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</si>
  <si>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</si>
  <si>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</si>
  <si>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</si>
  <si>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</si>
  <si>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</si>
  <si>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</si>
  <si>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</si>
  <si>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</si>
  <si>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</si>
  <si>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</si>
  <si>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</si>
  <si>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</si>
  <si>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</si>
  <si>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</si>
  <si>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</si>
  <si>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</si>
  <si>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</si>
  <si>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</si>
  <si>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</si>
  <si>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</si>
  <si>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</si>
  <si>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</si>
  <si>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</si>
  <si>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</si>
  <si>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</si>
  <si>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</si>
  <si>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</si>
  <si>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</si>
  <si>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</si>
  <si>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</si>
  <si>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</si>
  <si>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</si>
  <si>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</si>
  <si>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</si>
  <si>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</si>
  <si>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</si>
  <si>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</si>
  <si>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</si>
  <si>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</si>
  <si>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</si>
  <si>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</si>
  <si>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</si>
  <si>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</si>
  <si>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</si>
  <si>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</si>
  <si>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</si>
  <si>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</si>
  <si>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</si>
  <si>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</si>
  <si>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</si>
  <si>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</si>
  <si>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</si>
  <si>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</si>
  <si>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</si>
  <si>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</si>
  <si>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</si>
  <si>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</si>
  <si>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</si>
  <si>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</si>
  <si>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</si>
  <si>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</si>
  <si>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</si>
  <si>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</si>
  <si>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</si>
  <si>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</si>
  <si>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</si>
  <si>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</si>
  <si>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</si>
  <si>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</si>
  <si>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</si>
  <si>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</si>
  <si>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</si>
  <si>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</si>
  <si>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</si>
  <si>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</si>
  <si>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</si>
  <si>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</si>
  <si>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</si>
  <si>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</si>
  <si>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</si>
  <si>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</si>
  <si>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</si>
  <si>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</si>
  <si>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</si>
  <si>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</si>
  <si>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</si>
  <si>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</si>
  <si>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</si>
  <si>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</si>
  <si>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</si>
  <si>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</si>
  <si>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</si>
  <si>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</si>
  <si>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</si>
  <si>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</si>
  <si>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</si>
  <si>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</si>
  <si>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</si>
  <si>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</si>
  <si>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</si>
  <si>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</si>
  <si>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</si>
  <si>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</si>
  <si>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</si>
  <si>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</si>
  <si>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</si>
  <si>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</si>
  <si>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</si>
  <si>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</si>
  <si>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</si>
  <si>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</si>
  <si>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</si>
  <si>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</si>
  <si>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</si>
  <si>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</si>
  <si>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</si>
  <si>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</si>
  <si>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</si>
  <si>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</si>
  <si>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</si>
  <si>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</si>
  <si>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</si>
  <si>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</si>
  <si>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</si>
  <si>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</si>
  <si>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</si>
  <si>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</si>
  <si>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</si>
  <si>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</si>
  <si>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</si>
  <si>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</si>
  <si>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</si>
  <si>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</si>
  <si>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</si>
  <si>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</si>
  <si>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</si>
  <si>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</si>
  <si>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</si>
  <si>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</si>
  <si>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</si>
  <si>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</si>
  <si>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</si>
  <si>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</si>
  <si>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</si>
  <si>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</si>
  <si>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</si>
  <si>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</si>
  <si>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</si>
  <si>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</si>
  <si>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</si>
  <si>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</si>
  <si>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</si>
  <si>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>Диспетчеризация узла учета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</si>
  <si>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</si>
  <si>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3.2.</t>
  </si>
  <si>
    <t>3.3.</t>
  </si>
  <si>
    <t>3.4.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</si>
  <si>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</si>
  <si>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</si>
  <si>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</si>
  <si>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</si>
  <si>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Ростелеком</t>
  </si>
  <si>
    <t>АСК-Энергия</t>
  </si>
  <si>
    <t xml:space="preserve"> по ул.А.Мехренцева.1 / Ак.Вонсовского.77  г.Екатеринбурга</t>
  </si>
  <si>
    <t>по ул.А.Мехренцева.1 / Ак.Вонсовского.77 г.Екатеринбурга</t>
  </si>
  <si>
    <t xml:space="preserve">Всего ставка платы за содержание жилого помещения с учетом дополнительных услуг: </t>
  </si>
  <si>
    <t>5.</t>
  </si>
  <si>
    <t>2.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</si>
  <si>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</si>
  <si>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</si>
  <si>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</si>
  <si>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</si>
  <si>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</si>
  <si>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</si>
  <si>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</si>
  <si>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Диспетчерское обслуживание; Обслуживание систем пожаротушения и дымоудаления; Плановый ремонт МОП.</t>
  </si>
  <si>
    <t>Содержание СКД</t>
  </si>
  <si>
    <t xml:space="preserve">Сбор ртутьсодержащих отходов (РСО) и передача в специализированные органиазции </t>
  </si>
  <si>
    <t>постоянно</t>
  </si>
  <si>
    <t>не менее 1 раза в год</t>
  </si>
  <si>
    <t>по мере необходимости</t>
  </si>
  <si>
    <t xml:space="preserve">постоянно в течение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</si>
  <si>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раз в год</t>
  </si>
  <si>
    <t>Уборка территории объекта с твердым покрытием в летний период, уборка  случайного мусора с газона, Сдвижка и подметание наметов снега при отсутствии снегопадов - 2 раза в неделю. Уборка мусора на контейнерных площадках, очистка урн от мусора - 6 раз в неделю. Сдвижка снега при снегопаде с пешеходных зон на газоны, При гололеде подсыпка скользких участков песком - по мере необходимости. Стрижка газонов - 3 раза в сезон</t>
  </si>
  <si>
    <t>ЧОО Блокпост, постоянно</t>
  </si>
  <si>
    <t>ББС, постоянно</t>
  </si>
  <si>
    <t xml:space="preserve"> Погрузка и вывоз снега с придомовой территории</t>
  </si>
  <si>
    <t>Организация праздников , украшение двора мкд</t>
  </si>
  <si>
    <t>Обслуживание СВН</t>
  </si>
  <si>
    <t>Благоустройство придомовой территории (приобретение посадка в весенне-летний период однолетних растений, цветов)</t>
  </si>
  <si>
    <t xml:space="preserve">за счет доходов от аренды МОП </t>
  </si>
  <si>
    <t>3.5.</t>
  </si>
  <si>
    <t>5.1.</t>
  </si>
  <si>
    <t>5.2.</t>
  </si>
  <si>
    <t>5.3.</t>
  </si>
  <si>
    <t>5.4.</t>
  </si>
  <si>
    <t>Агентское вознаграждение (15% )</t>
  </si>
  <si>
    <t>3.6.</t>
  </si>
  <si>
    <t>Установка качелей и скамеек на детской площадке</t>
  </si>
  <si>
    <t>3.7.</t>
  </si>
  <si>
    <t xml:space="preserve">Возмещение ООО УЖК Территория-Запад расходов, понесенных в 2021г. На проведение отделочных работ в МОП </t>
  </si>
  <si>
    <t xml:space="preserve">Постановление № 612-ПП от 23.09.21г. </t>
  </si>
  <si>
    <t>Директор ООО "УЖК Территория-Запад"  ___________________ /Лапин А. В./</t>
  </si>
  <si>
    <t xml:space="preserve">Услуги по управлению согласно стандартам деятельности по управлению: </t>
  </si>
  <si>
    <t>Вводится с "01" января 2023г. по "31" декабря 2023г.</t>
  </si>
  <si>
    <t>Протокол № ____________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</si>
  <si>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</t>
  </si>
  <si>
    <t>ПАО МТС</t>
  </si>
  <si>
    <t>5.5.</t>
  </si>
  <si>
    <t>2 договора</t>
  </si>
  <si>
    <t>Мытье пола кабины лифта (включая зеркала), влажная протирка стен кабины лифта, протирка дверей кабины лифта, протирка дверей входной группы, мытье лифтового и этажного холла 1 этажа для подъездов более 10 этажей и 1-3 этажей  для подъездов до 10 этажей- -5 раз в неделю. Мытье пола лифтовых и квартирных холлов, пола эвакуационной лестницы и переходных лоджий с 1-3 эт, протирка почтовых ящиков, перил на эвак. лестнице, батарей, световых указателей - 1 раз в неделю. Мытье полаэв. лестницы и переходных лоджий кроме 1-3 эт, мытье окон - 2 раза в год. Протирка шкафов (ЭЛ, ОВ, ВК), выключателей, доводчиков, ручек дверей, дверей кабины лифта - 4 раза в год. Генеральная уборка</t>
  </si>
  <si>
    <t>Интернет для видеонаблюдения в лифтах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</si>
</sst>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left"/>
      <protection locked="0"/>
    </xf>
    <xf numFmtId="165" fontId="7" fillId="6" borderId="1" xfId="2" applyNumberFormat="1" applyFont="1" applyFill="1" applyBorder="1" applyAlignment="1" applyProtection="1">
      <alignment horizontal="center" vertical="center"/>
      <protection locked="0"/>
    </xf>
    <xf numFmtId="165" fontId="7" fillId="6" borderId="1" xfId="2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wrapText="1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3" fillId="0" borderId="0" xfId="0" applyFont="1" applyFill="1"/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" fontId="7" fillId="0" borderId="0" xfId="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1" fontId="6" fillId="0" borderId="0" xfId="0" applyNumberFormat="1" applyFont="1" applyFill="1" applyBorder="1" applyAlignment="1" applyProtection="1">
      <alignment horizontal="center" vertical="top" wrapText="1"/>
      <protection locked="0"/>
    </xf>
    <xf numFmtId="4" fontId="6" fillId="0" borderId="0" xfId="2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2" fillId="0" borderId="0" xfId="2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12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left" vertical="top"/>
    </xf>
    <xf numFmtId="0" fontId="12" fillId="0" borderId="0" xfId="0" applyFont="1" applyBorder="1" applyAlignment="1" applyProtection="1">
      <alignment horizontal="left" vertical="center"/>
      <protection locked="0"/>
    </xf>
    <xf numFmtId="49" fontId="7" fillId="7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49" fontId="6" fillId="3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7" borderId="1" xfId="0" applyFont="1" applyFill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164" fontId="6" fillId="0" borderId="0" xfId="2" applyFont="1" applyBorder="1" applyAlignment="1">
      <alignment horizontal="left"/>
    </xf>
    <xf numFmtId="0" fontId="0" fillId="0" borderId="0" xfId="0" applyAlignment="1"/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0" fontId="0" fillId="7" borderId="13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7" fillId="7" borderId="3" xfId="0" applyFont="1" applyFill="1" applyBorder="1" applyAlignment="1">
      <alignment horizontal="left" vertical="center" wrapText="1"/>
    </xf>
    <xf numFmtId="0" fontId="0" fillId="7" borderId="13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topLeftCell="A13" zoomScale="70" zoomScaleNormal="70" zoomScaleSheetLayoutView="70" zoomScalePageLayoutView="70" workbookViewId="0">
      <selection activeCell="I51" sqref="I51"/>
    </sheetView>
  </sheetViews>
  <sheetFormatPr defaultColWidth="9.140625" defaultRowHeight="18.75" x14ac:dyDescent="0.3"/>
  <cols>
    <col min="1" max="1" width="9.42578125" style="3" customWidth="1"/>
    <col min="2" max="2" width="89.85546875" style="2" customWidth="1"/>
    <col min="3" max="3" width="13.85546875" style="7" customWidth="1"/>
    <col min="4" max="4" width="14.5703125" style="6" customWidth="1"/>
    <col min="5" max="5" width="15.85546875" style="6" customWidth="1"/>
    <col min="6" max="6" width="17.5703125" style="8" customWidth="1"/>
    <col min="7" max="7" width="19.42578125" style="8" customWidth="1"/>
    <col min="8" max="8" width="50.7109375" style="1" customWidth="1"/>
    <col min="9" max="9" width="20.140625" style="1" customWidth="1"/>
    <col min="10" max="11" width="9.140625" style="1"/>
    <col min="12" max="12" width="5.140625" style="1" customWidth="1"/>
    <col min="13" max="16384" width="9.140625" style="1"/>
  </cols>
  <sheetData>
    <row r="1" spans="1:11" x14ac:dyDescent="0.3">
      <c r="A1" s="271" t="s">
        <v>137</v>
      </c>
      <c r="B1" s="271"/>
      <c r="C1" s="271"/>
      <c r="D1" s="271"/>
      <c r="E1" s="272"/>
      <c r="F1" s="272"/>
      <c r="G1" s="272"/>
      <c r="H1" s="272"/>
    </row>
    <row r="2" spans="1:11" ht="24" customHeight="1" x14ac:dyDescent="0.3">
      <c r="A2" s="271" t="s">
        <v>213</v>
      </c>
      <c r="B2" s="272"/>
      <c r="C2" s="272"/>
      <c r="D2" s="272"/>
      <c r="E2" s="272"/>
      <c r="F2" s="272"/>
      <c r="G2" s="272"/>
      <c r="H2" s="272"/>
    </row>
    <row r="3" spans="1:11" ht="21" customHeight="1" x14ac:dyDescent="0.3">
      <c r="A3" s="229" t="s">
        <v>201</v>
      </c>
      <c r="B3" s="150"/>
      <c r="C3" s="14"/>
      <c r="D3" s="14"/>
      <c r="E3" s="15"/>
      <c r="F3" s="11"/>
      <c r="G3" s="12"/>
      <c r="H3" s="13"/>
    </row>
    <row r="4" spans="1:11" ht="25.5" customHeight="1" thickBot="1" x14ac:dyDescent="0.35">
      <c r="A4" s="273" t="s">
        <v>10</v>
      </c>
      <c r="B4" s="273"/>
      <c r="C4" s="14"/>
      <c r="D4" s="14"/>
      <c r="E4" s="15"/>
      <c r="F4" s="274" t="s">
        <v>140</v>
      </c>
      <c r="G4" s="270"/>
      <c r="H4" s="270"/>
    </row>
    <row r="5" spans="1:11" ht="21.75" customHeight="1" x14ac:dyDescent="0.3">
      <c r="A5" s="275" t="s">
        <v>88</v>
      </c>
      <c r="B5" s="276"/>
      <c r="C5" s="16">
        <f>C7+C9</f>
        <v>15640.4</v>
      </c>
      <c r="D5" s="21"/>
      <c r="E5" s="17"/>
      <c r="F5" s="277" t="s">
        <v>214</v>
      </c>
      <c r="G5" s="270"/>
      <c r="H5" s="270"/>
    </row>
    <row r="6" spans="1:11" x14ac:dyDescent="0.3">
      <c r="A6" s="265" t="s">
        <v>11</v>
      </c>
      <c r="B6" s="266"/>
      <c r="C6" s="18">
        <v>225</v>
      </c>
      <c r="D6" s="17"/>
      <c r="E6" s="17"/>
      <c r="F6" s="267" t="s">
        <v>254</v>
      </c>
      <c r="G6" s="268"/>
      <c r="H6" s="268"/>
    </row>
    <row r="7" spans="1:11" x14ac:dyDescent="0.3">
      <c r="A7" s="265" t="s">
        <v>12</v>
      </c>
      <c r="B7" s="266"/>
      <c r="C7" s="19">
        <v>14763.4</v>
      </c>
      <c r="D7" s="17"/>
      <c r="E7" s="17"/>
      <c r="F7" s="269" t="s">
        <v>255</v>
      </c>
      <c r="G7" s="270"/>
      <c r="H7" s="270"/>
    </row>
    <row r="8" spans="1:11" x14ac:dyDescent="0.3">
      <c r="A8" s="265" t="s">
        <v>78</v>
      </c>
      <c r="B8" s="266"/>
      <c r="C8" s="20">
        <v>5</v>
      </c>
      <c r="D8" s="17"/>
      <c r="E8" s="17"/>
      <c r="F8" s="269"/>
      <c r="G8" s="270"/>
      <c r="H8" s="270"/>
    </row>
    <row r="9" spans="1:11" x14ac:dyDescent="0.3">
      <c r="A9" s="265" t="s">
        <v>79</v>
      </c>
      <c r="B9" s="266"/>
      <c r="C9" s="19">
        <v>877</v>
      </c>
      <c r="D9" s="21"/>
      <c r="E9" s="17"/>
      <c r="F9" s="269" t="s">
        <v>252</v>
      </c>
      <c r="G9" s="270"/>
      <c r="H9" s="270"/>
    </row>
    <row r="10" spans="1:11" ht="20.25" customHeight="1" x14ac:dyDescent="0.3">
      <c r="A10" s="265" t="s">
        <v>0</v>
      </c>
      <c r="B10" s="266"/>
      <c r="C10" s="20">
        <v>7</v>
      </c>
      <c r="D10" s="17"/>
      <c r="E10" s="17"/>
      <c r="F10" s="11"/>
      <c r="G10" s="269"/>
      <c r="H10" s="296"/>
    </row>
    <row r="11" spans="1:11" ht="21" customHeight="1" thickBot="1" x14ac:dyDescent="0.35">
      <c r="A11" s="279" t="s">
        <v>53</v>
      </c>
      <c r="B11" s="280"/>
      <c r="C11" s="22">
        <v>12</v>
      </c>
      <c r="D11" s="17"/>
      <c r="E11" s="23" t="s">
        <v>75</v>
      </c>
      <c r="F11" s="11"/>
      <c r="G11" s="281"/>
      <c r="H11" s="282"/>
    </row>
    <row r="12" spans="1:11" ht="34.5" customHeight="1" x14ac:dyDescent="0.3">
      <c r="A12" s="283" t="s">
        <v>203</v>
      </c>
      <c r="B12" s="283"/>
      <c r="C12" s="283"/>
      <c r="D12" s="283"/>
      <c r="E12" s="283"/>
      <c r="F12" s="283"/>
      <c r="G12" s="283"/>
      <c r="H12" s="283"/>
    </row>
    <row r="13" spans="1:11" ht="20.25" customHeight="1" x14ac:dyDescent="0.3">
      <c r="A13" s="284" t="s">
        <v>1</v>
      </c>
      <c r="B13" s="285" t="s">
        <v>24</v>
      </c>
      <c r="C13" s="286" t="s">
        <v>13</v>
      </c>
      <c r="D13" s="289" t="s">
        <v>14</v>
      </c>
      <c r="E13" s="292" t="s">
        <v>32</v>
      </c>
      <c r="F13" s="278" t="s">
        <v>33</v>
      </c>
      <c r="G13" s="278"/>
      <c r="H13" s="295" t="s">
        <v>25</v>
      </c>
    </row>
    <row r="14" spans="1:11" ht="22.5" customHeight="1" x14ac:dyDescent="0.3">
      <c r="A14" s="284"/>
      <c r="B14" s="285"/>
      <c r="C14" s="287"/>
      <c r="D14" s="290"/>
      <c r="E14" s="293"/>
      <c r="F14" s="278" t="s">
        <v>2</v>
      </c>
      <c r="G14" s="278"/>
      <c r="H14" s="295"/>
      <c r="I14" s="9"/>
      <c r="K14" s="9"/>
    </row>
    <row r="15" spans="1:11" ht="22.5" customHeight="1" x14ac:dyDescent="0.3">
      <c r="A15" s="284"/>
      <c r="B15" s="285"/>
      <c r="C15" s="288"/>
      <c r="D15" s="291"/>
      <c r="E15" s="294"/>
      <c r="F15" s="28" t="s">
        <v>3</v>
      </c>
      <c r="G15" s="28" t="s">
        <v>4</v>
      </c>
      <c r="H15" s="295"/>
      <c r="I15" s="9"/>
    </row>
    <row r="16" spans="1:11" s="3" customFormat="1" ht="39.950000000000003" customHeight="1" x14ac:dyDescent="0.2">
      <c r="A16" s="230" t="s">
        <v>23</v>
      </c>
      <c r="B16" s="181" t="s">
        <v>218</v>
      </c>
      <c r="C16" s="31">
        <f>C5</f>
        <v>15640.4</v>
      </c>
      <c r="D16" s="32" t="s">
        <v>51</v>
      </c>
      <c r="E16" s="33">
        <f>E17+E29</f>
        <v>9.7999999999999989</v>
      </c>
      <c r="F16" s="34">
        <f>F17+F29</f>
        <v>153275.91999999998</v>
      </c>
      <c r="G16" s="34">
        <f>G17+G29</f>
        <v>1839311.04</v>
      </c>
      <c r="H16" s="35"/>
      <c r="J16" s="10"/>
      <c r="K16" s="10"/>
    </row>
    <row r="17" spans="1:10" s="3" customFormat="1" ht="32.25" customHeight="1" x14ac:dyDescent="0.2">
      <c r="A17" s="231" t="s">
        <v>22</v>
      </c>
      <c r="B17" s="134" t="s">
        <v>253</v>
      </c>
      <c r="C17" s="38">
        <f>C5</f>
        <v>15640.4</v>
      </c>
      <c r="D17" s="32" t="s">
        <v>51</v>
      </c>
      <c r="E17" s="39">
        <v>9.5399999999999991</v>
      </c>
      <c r="F17" s="40">
        <f>C17*E17</f>
        <v>149209.416</v>
      </c>
      <c r="G17" s="40">
        <f>F17*12</f>
        <v>1790512.9920000001</v>
      </c>
      <c r="H17" s="186"/>
    </row>
    <row r="18" spans="1:10" s="256" customFormat="1" ht="20.100000000000001" customHeight="1" x14ac:dyDescent="0.2">
      <c r="A18" s="232" t="s">
        <v>5</v>
      </c>
      <c r="B18" s="297" t="s">
        <v>58</v>
      </c>
      <c r="C18" s="298"/>
      <c r="D18" s="298"/>
      <c r="E18" s="298"/>
      <c r="F18" s="298"/>
      <c r="G18" s="299"/>
      <c r="H18" s="255" t="s">
        <v>228</v>
      </c>
    </row>
    <row r="19" spans="1:10" s="256" customFormat="1" ht="20.100000000000001" customHeight="1" x14ac:dyDescent="0.2">
      <c r="A19" s="232" t="s">
        <v>6</v>
      </c>
      <c r="B19" s="297" t="s">
        <v>68</v>
      </c>
      <c r="C19" s="298"/>
      <c r="D19" s="298"/>
      <c r="E19" s="298"/>
      <c r="F19" s="298"/>
      <c r="G19" s="299"/>
      <c r="H19" s="255" t="s">
        <v>228</v>
      </c>
    </row>
    <row r="20" spans="1:10" s="4" customFormat="1" ht="35.1" customHeight="1" x14ac:dyDescent="0.2">
      <c r="A20" s="232" t="s">
        <v>7</v>
      </c>
      <c r="B20" s="300" t="s">
        <v>59</v>
      </c>
      <c r="C20" s="301"/>
      <c r="D20" s="301"/>
      <c r="E20" s="301"/>
      <c r="F20" s="301"/>
      <c r="G20" s="302"/>
      <c r="H20" s="64" t="s">
        <v>229</v>
      </c>
    </row>
    <row r="21" spans="1:10" s="4" customFormat="1" ht="35.1" customHeight="1" x14ac:dyDescent="0.2">
      <c r="A21" s="232" t="s">
        <v>20</v>
      </c>
      <c r="B21" s="300" t="s">
        <v>60</v>
      </c>
      <c r="C21" s="301"/>
      <c r="D21" s="301"/>
      <c r="E21" s="301"/>
      <c r="F21" s="301"/>
      <c r="G21" s="302"/>
      <c r="H21" s="64" t="s">
        <v>229</v>
      </c>
    </row>
    <row r="22" spans="1:10" s="257" customFormat="1" ht="20.100000000000001" customHeight="1" x14ac:dyDescent="0.2">
      <c r="A22" s="233" t="s">
        <v>56</v>
      </c>
      <c r="B22" s="297" t="s">
        <v>61</v>
      </c>
      <c r="C22" s="298"/>
      <c r="D22" s="298"/>
      <c r="E22" s="298"/>
      <c r="F22" s="298"/>
      <c r="G22" s="299"/>
      <c r="H22" s="255" t="s">
        <v>228</v>
      </c>
    </row>
    <row r="23" spans="1:10" s="5" customFormat="1" ht="35.1" customHeight="1" x14ac:dyDescent="0.2">
      <c r="A23" s="233" t="s">
        <v>55</v>
      </c>
      <c r="B23" s="304" t="s">
        <v>62</v>
      </c>
      <c r="C23" s="305"/>
      <c r="D23" s="305"/>
      <c r="E23" s="305"/>
      <c r="F23" s="305"/>
      <c r="G23" s="306"/>
      <c r="H23" s="64" t="s">
        <v>230</v>
      </c>
    </row>
    <row r="24" spans="1:10" s="4" customFormat="1" ht="24" customHeight="1" x14ac:dyDescent="0.2">
      <c r="A24" s="232" t="s">
        <v>54</v>
      </c>
      <c r="B24" s="307" t="s">
        <v>184</v>
      </c>
      <c r="C24" s="301"/>
      <c r="D24" s="301"/>
      <c r="E24" s="301"/>
      <c r="F24" s="301"/>
      <c r="G24" s="302"/>
      <c r="H24" s="64" t="s">
        <v>228</v>
      </c>
      <c r="I24" s="228"/>
    </row>
    <row r="25" spans="1:10" s="4" customFormat="1" ht="35.1" customHeight="1" x14ac:dyDescent="0.2">
      <c r="A25" s="232" t="s">
        <v>21</v>
      </c>
      <c r="B25" s="300" t="s">
        <v>126</v>
      </c>
      <c r="C25" s="301"/>
      <c r="D25" s="301"/>
      <c r="E25" s="301"/>
      <c r="F25" s="301"/>
      <c r="G25" s="302"/>
      <c r="H25" s="64" t="s">
        <v>228</v>
      </c>
    </row>
    <row r="26" spans="1:10" s="4" customFormat="1" ht="48" customHeight="1" x14ac:dyDescent="0.2">
      <c r="A26" s="232" t="s">
        <v>69</v>
      </c>
      <c r="B26" s="300" t="s">
        <v>63</v>
      </c>
      <c r="C26" s="301"/>
      <c r="D26" s="301"/>
      <c r="E26" s="301"/>
      <c r="F26" s="301"/>
      <c r="G26" s="302"/>
      <c r="H26" s="64" t="s">
        <v>228</v>
      </c>
    </row>
    <row r="27" spans="1:10" s="256" customFormat="1" ht="20.100000000000001" customHeight="1" x14ac:dyDescent="0.2">
      <c r="A27" s="232" t="s">
        <v>207</v>
      </c>
      <c r="B27" s="297" t="s">
        <v>208</v>
      </c>
      <c r="C27" s="298"/>
      <c r="D27" s="298"/>
      <c r="E27" s="298"/>
      <c r="F27" s="298"/>
      <c r="G27" s="299"/>
      <c r="H27" s="255" t="s">
        <v>228</v>
      </c>
    </row>
    <row r="28" spans="1:10" s="256" customFormat="1" ht="20.100000000000001" customHeight="1" x14ac:dyDescent="0.2">
      <c r="A28" s="232" t="s">
        <v>209</v>
      </c>
      <c r="B28" s="297" t="s">
        <v>199</v>
      </c>
      <c r="C28" s="308"/>
      <c r="D28" s="308"/>
      <c r="E28" s="308"/>
      <c r="F28" s="308"/>
      <c r="G28" s="309"/>
      <c r="H28" s="258" t="s">
        <v>228</v>
      </c>
      <c r="J28" s="174"/>
    </row>
    <row r="29" spans="1:10" s="256" customFormat="1" ht="20.100000000000001" customHeight="1" x14ac:dyDescent="0.2">
      <c r="A29" s="153" t="s">
        <v>8</v>
      </c>
      <c r="B29" s="47" t="s">
        <v>70</v>
      </c>
      <c r="C29" s="38">
        <f>$C$5</f>
        <v>15640.4</v>
      </c>
      <c r="D29" s="43" t="s">
        <v>51</v>
      </c>
      <c r="E29" s="48">
        <f>SUM(E30:E30)</f>
        <v>0.26</v>
      </c>
      <c r="F29" s="49">
        <f>SUM(F30:F30)</f>
        <v>4066.5039999999999</v>
      </c>
      <c r="G29" s="49">
        <f>SUM(G30:G30)</f>
        <v>48798.047999999995</v>
      </c>
      <c r="H29" s="259"/>
      <c r="J29" s="174"/>
    </row>
    <row r="30" spans="1:10" s="4" customFormat="1" ht="51.75" customHeight="1" x14ac:dyDescent="0.2">
      <c r="A30" s="50" t="s">
        <v>9</v>
      </c>
      <c r="B30" s="42" t="s">
        <v>94</v>
      </c>
      <c r="C30" s="38">
        <f t="shared" ref="C30" si="0">$C$5</f>
        <v>15640.4</v>
      </c>
      <c r="D30" s="52" t="s">
        <v>51</v>
      </c>
      <c r="E30" s="32">
        <v>0.26</v>
      </c>
      <c r="F30" s="53">
        <f t="shared" ref="F30" si="1">C30*E30</f>
        <v>4066.5039999999999</v>
      </c>
      <c r="G30" s="53">
        <f t="shared" ref="G30" si="2">F30*12</f>
        <v>48798.047999999995</v>
      </c>
      <c r="H30" s="46"/>
      <c r="J30" s="174"/>
    </row>
    <row r="31" spans="1:10" s="3" customFormat="1" ht="39.950000000000003" customHeight="1" x14ac:dyDescent="0.2">
      <c r="A31" s="230" t="s">
        <v>217</v>
      </c>
      <c r="B31" s="181" t="s">
        <v>223</v>
      </c>
      <c r="C31" s="59">
        <f>C5</f>
        <v>15640.4</v>
      </c>
      <c r="D31" s="32" t="s">
        <v>51</v>
      </c>
      <c r="E31" s="60">
        <v>18.36</v>
      </c>
      <c r="F31" s="49">
        <f>C31*E31</f>
        <v>287157.74400000001</v>
      </c>
      <c r="G31" s="49">
        <f>F31*12</f>
        <v>3445892.9280000003</v>
      </c>
      <c r="H31" s="250"/>
    </row>
    <row r="32" spans="1:10" ht="149.25" customHeight="1" x14ac:dyDescent="0.3">
      <c r="A32" s="234" t="s">
        <v>39</v>
      </c>
      <c r="B32" s="310" t="s">
        <v>225</v>
      </c>
      <c r="C32" s="311"/>
      <c r="D32" s="311"/>
      <c r="E32" s="311"/>
      <c r="F32" s="311"/>
      <c r="G32" s="312"/>
      <c r="H32" s="122" t="s">
        <v>231</v>
      </c>
    </row>
    <row r="33" spans="1:8" s="3" customFormat="1" ht="20.100000000000001" customHeight="1" x14ac:dyDescent="0.2">
      <c r="A33" s="234" t="s">
        <v>40</v>
      </c>
      <c r="B33" s="313" t="s">
        <v>155</v>
      </c>
      <c r="C33" s="298"/>
      <c r="D33" s="298"/>
      <c r="E33" s="298"/>
      <c r="F33" s="298"/>
      <c r="G33" s="299"/>
      <c r="H33" s="260"/>
    </row>
    <row r="34" spans="1:8" s="3" customFormat="1" ht="20.100000000000001" customHeight="1" x14ac:dyDescent="0.2">
      <c r="A34" s="235" t="s">
        <v>28</v>
      </c>
      <c r="B34" s="313" t="s">
        <v>156</v>
      </c>
      <c r="C34" s="298"/>
      <c r="D34" s="298"/>
      <c r="E34" s="298"/>
      <c r="F34" s="298"/>
      <c r="G34" s="299"/>
      <c r="H34" s="260" t="s">
        <v>232</v>
      </c>
    </row>
    <row r="35" spans="1:8" s="3" customFormat="1" ht="20.100000000000001" customHeight="1" x14ac:dyDescent="0.2">
      <c r="A35" s="235" t="s">
        <v>29</v>
      </c>
      <c r="B35" s="313" t="s">
        <v>202</v>
      </c>
      <c r="C35" s="298"/>
      <c r="D35" s="298"/>
      <c r="E35" s="298"/>
      <c r="F35" s="298"/>
      <c r="G35" s="299"/>
      <c r="H35" s="260"/>
    </row>
    <row r="36" spans="1:8" s="256" customFormat="1" ht="20.100000000000001" customHeight="1" x14ac:dyDescent="0.2">
      <c r="A36" s="231" t="s">
        <v>41</v>
      </c>
      <c r="B36" s="313" t="s">
        <v>71</v>
      </c>
      <c r="C36" s="298"/>
      <c r="D36" s="298"/>
      <c r="E36" s="298"/>
      <c r="F36" s="298"/>
      <c r="G36" s="299"/>
      <c r="H36" s="255"/>
    </row>
    <row r="37" spans="1:8" ht="35.1" customHeight="1" x14ac:dyDescent="0.3">
      <c r="A37" s="235" t="s">
        <v>28</v>
      </c>
      <c r="B37" s="300" t="s">
        <v>73</v>
      </c>
      <c r="C37" s="301"/>
      <c r="D37" s="301"/>
      <c r="E37" s="301"/>
      <c r="F37" s="301"/>
      <c r="G37" s="302"/>
      <c r="H37" s="175" t="s">
        <v>228</v>
      </c>
    </row>
    <row r="38" spans="1:8" s="3" customFormat="1" ht="20.100000000000001" customHeight="1" x14ac:dyDescent="0.2">
      <c r="A38" s="235" t="s">
        <v>29</v>
      </c>
      <c r="B38" s="297" t="s">
        <v>157</v>
      </c>
      <c r="C38" s="298"/>
      <c r="D38" s="298"/>
      <c r="E38" s="298"/>
      <c r="F38" s="298"/>
      <c r="G38" s="299"/>
      <c r="H38" s="255" t="s">
        <v>228</v>
      </c>
    </row>
    <row r="39" spans="1:8" s="3" customFormat="1" ht="20.100000000000001" customHeight="1" x14ac:dyDescent="0.2">
      <c r="A39" s="232" t="s">
        <v>30</v>
      </c>
      <c r="B39" s="297" t="s">
        <v>158</v>
      </c>
      <c r="C39" s="298"/>
      <c r="D39" s="298"/>
      <c r="E39" s="298"/>
      <c r="F39" s="298"/>
      <c r="G39" s="299"/>
      <c r="H39" s="255" t="s">
        <v>232</v>
      </c>
    </row>
    <row r="40" spans="1:8" s="3" customFormat="1" ht="20.100000000000001" customHeight="1" x14ac:dyDescent="0.2">
      <c r="A40" s="232" t="s">
        <v>36</v>
      </c>
      <c r="B40" s="297" t="s">
        <v>72</v>
      </c>
      <c r="C40" s="298"/>
      <c r="D40" s="298"/>
      <c r="E40" s="298"/>
      <c r="F40" s="298"/>
      <c r="G40" s="299"/>
      <c r="H40" s="255" t="s">
        <v>232</v>
      </c>
    </row>
    <row r="41" spans="1:8" s="3" customFormat="1" ht="20.100000000000001" customHeight="1" x14ac:dyDescent="0.2">
      <c r="A41" s="231" t="s">
        <v>42</v>
      </c>
      <c r="B41" s="297" t="s">
        <v>74</v>
      </c>
      <c r="C41" s="298"/>
      <c r="D41" s="298"/>
      <c r="E41" s="298"/>
      <c r="F41" s="298"/>
      <c r="G41" s="299"/>
      <c r="H41" s="255"/>
    </row>
    <row r="42" spans="1:8" s="3" customFormat="1" ht="20.100000000000001" customHeight="1" x14ac:dyDescent="0.2">
      <c r="A42" s="236" t="s">
        <v>28</v>
      </c>
      <c r="B42" s="314" t="s">
        <v>226</v>
      </c>
      <c r="C42" s="298"/>
      <c r="D42" s="298"/>
      <c r="E42" s="298"/>
      <c r="F42" s="298"/>
      <c r="G42" s="299"/>
      <c r="H42" s="255" t="s">
        <v>228</v>
      </c>
    </row>
    <row r="43" spans="1:8" s="3" customFormat="1" ht="20.100000000000001" customHeight="1" x14ac:dyDescent="0.2">
      <c r="A43" s="236" t="s">
        <v>29</v>
      </c>
      <c r="B43" s="329" t="s">
        <v>238</v>
      </c>
      <c r="C43" s="330"/>
      <c r="D43" s="330"/>
      <c r="E43" s="330"/>
      <c r="F43" s="330"/>
      <c r="G43" s="331"/>
      <c r="H43" s="255" t="s">
        <v>261</v>
      </c>
    </row>
    <row r="44" spans="1:8" s="256" customFormat="1" ht="20.100000000000001" customHeight="1" x14ac:dyDescent="0.2">
      <c r="A44" s="231" t="s">
        <v>43</v>
      </c>
      <c r="B44" s="314" t="s">
        <v>220</v>
      </c>
      <c r="C44" s="298"/>
      <c r="D44" s="298"/>
      <c r="E44" s="298"/>
      <c r="F44" s="298"/>
      <c r="G44" s="299"/>
      <c r="H44" s="255"/>
    </row>
    <row r="45" spans="1:8" s="4" customFormat="1" ht="137.25" customHeight="1" x14ac:dyDescent="0.25">
      <c r="A45" s="36" t="s">
        <v>28</v>
      </c>
      <c r="B45" s="315" t="s">
        <v>219</v>
      </c>
      <c r="C45" s="301"/>
      <c r="D45" s="301"/>
      <c r="E45" s="301"/>
      <c r="F45" s="301"/>
      <c r="G45" s="302"/>
      <c r="H45" s="185" t="s">
        <v>233</v>
      </c>
    </row>
    <row r="46" spans="1:8" ht="207.75" customHeight="1" x14ac:dyDescent="0.3">
      <c r="A46" s="36" t="s">
        <v>29</v>
      </c>
      <c r="B46" s="316" t="s">
        <v>50</v>
      </c>
      <c r="C46" s="301"/>
      <c r="D46" s="301"/>
      <c r="E46" s="301"/>
      <c r="F46" s="301"/>
      <c r="G46" s="302"/>
      <c r="H46" s="185" t="s">
        <v>260</v>
      </c>
    </row>
    <row r="47" spans="1:8" s="3" customFormat="1" ht="20.100000000000001" customHeight="1" x14ac:dyDescent="0.2">
      <c r="A47" s="232" t="s">
        <v>30</v>
      </c>
      <c r="B47" s="317" t="s">
        <v>210</v>
      </c>
      <c r="C47" s="298"/>
      <c r="D47" s="298"/>
      <c r="E47" s="298"/>
      <c r="F47" s="298"/>
      <c r="G47" s="299"/>
      <c r="H47" s="255" t="s">
        <v>230</v>
      </c>
    </row>
    <row r="48" spans="1:8" s="3" customFormat="1" ht="20.100000000000001" customHeight="1" x14ac:dyDescent="0.2">
      <c r="A48" s="232" t="s">
        <v>36</v>
      </c>
      <c r="B48" s="317" t="s">
        <v>221</v>
      </c>
      <c r="C48" s="298"/>
      <c r="D48" s="298"/>
      <c r="E48" s="298"/>
      <c r="F48" s="298"/>
      <c r="G48" s="299"/>
      <c r="H48" s="255" t="s">
        <v>230</v>
      </c>
    </row>
    <row r="49" spans="1:9" s="3" customFormat="1" ht="20.100000000000001" customHeight="1" x14ac:dyDescent="0.2">
      <c r="A49" s="232" t="s">
        <v>37</v>
      </c>
      <c r="B49" s="317" t="s">
        <v>162</v>
      </c>
      <c r="C49" s="298"/>
      <c r="D49" s="298"/>
      <c r="E49" s="298"/>
      <c r="F49" s="298"/>
      <c r="G49" s="299"/>
      <c r="H49" s="255" t="s">
        <v>230</v>
      </c>
    </row>
    <row r="50" spans="1:9" s="3" customFormat="1" ht="20.100000000000001" customHeight="1" x14ac:dyDescent="0.2">
      <c r="A50" s="232" t="s">
        <v>38</v>
      </c>
      <c r="B50" s="317" t="s">
        <v>227</v>
      </c>
      <c r="C50" s="298"/>
      <c r="D50" s="298"/>
      <c r="E50" s="298"/>
      <c r="F50" s="298"/>
      <c r="G50" s="299"/>
      <c r="H50" s="255" t="s">
        <v>230</v>
      </c>
    </row>
    <row r="51" spans="1:9" s="3" customFormat="1" ht="39.950000000000003" customHeight="1" x14ac:dyDescent="0.2">
      <c r="A51" s="230" t="s">
        <v>52</v>
      </c>
      <c r="B51" s="323" t="s">
        <v>171</v>
      </c>
      <c r="C51" s="324"/>
      <c r="D51" s="324"/>
      <c r="E51" s="324"/>
      <c r="F51" s="324"/>
      <c r="G51" s="325"/>
      <c r="H51" s="250"/>
    </row>
    <row r="52" spans="1:9" s="3" customFormat="1" ht="20.100000000000001" customHeight="1" x14ac:dyDescent="0.2">
      <c r="A52" s="237" t="s">
        <v>133</v>
      </c>
      <c r="B52" s="122" t="s">
        <v>222</v>
      </c>
      <c r="C52" s="79">
        <f t="shared" ref="C52:C59" si="3">$C$5</f>
        <v>15640.4</v>
      </c>
      <c r="D52" s="32" t="s">
        <v>51</v>
      </c>
      <c r="E52" s="39">
        <v>3.34</v>
      </c>
      <c r="F52" s="80">
        <f>C52*E52</f>
        <v>52238.935999999994</v>
      </c>
      <c r="G52" s="81">
        <f>F52*12</f>
        <v>626867.23199999996</v>
      </c>
      <c r="H52" s="255" t="s">
        <v>234</v>
      </c>
    </row>
    <row r="53" spans="1:9" s="3" customFormat="1" ht="20.100000000000001" customHeight="1" x14ac:dyDescent="0.2">
      <c r="A53" s="237" t="s">
        <v>204</v>
      </c>
      <c r="B53" s="122" t="s">
        <v>238</v>
      </c>
      <c r="C53" s="79">
        <f t="shared" si="3"/>
        <v>15640.4</v>
      </c>
      <c r="D53" s="32" t="s">
        <v>51</v>
      </c>
      <c r="E53" s="39">
        <v>0.4</v>
      </c>
      <c r="F53" s="80">
        <f>C53*E53</f>
        <v>6256.16</v>
      </c>
      <c r="G53" s="81">
        <f>F53*12</f>
        <v>75073.919999999998</v>
      </c>
      <c r="H53" s="255" t="s">
        <v>235</v>
      </c>
    </row>
    <row r="54" spans="1:9" s="3" customFormat="1" ht="20.100000000000001" customHeight="1" x14ac:dyDescent="0.2">
      <c r="A54" s="237" t="s">
        <v>205</v>
      </c>
      <c r="B54" s="261" t="s">
        <v>236</v>
      </c>
      <c r="C54" s="79">
        <f t="shared" si="3"/>
        <v>15640.4</v>
      </c>
      <c r="D54" s="32" t="s">
        <v>51</v>
      </c>
      <c r="E54" s="39"/>
      <c r="F54" s="80"/>
      <c r="G54" s="81">
        <v>36757.760000000002</v>
      </c>
      <c r="H54" s="326" t="s">
        <v>240</v>
      </c>
    </row>
    <row r="55" spans="1:9" ht="35.1" customHeight="1" x14ac:dyDescent="0.3">
      <c r="A55" s="237" t="s">
        <v>206</v>
      </c>
      <c r="B55" s="45" t="s">
        <v>239</v>
      </c>
      <c r="C55" s="79">
        <f t="shared" si="3"/>
        <v>15640.4</v>
      </c>
      <c r="D55" s="32" t="s">
        <v>51</v>
      </c>
      <c r="E55" s="39"/>
      <c r="F55" s="80"/>
      <c r="G55" s="81">
        <v>20021.25</v>
      </c>
      <c r="H55" s="327"/>
    </row>
    <row r="56" spans="1:9" s="3" customFormat="1" ht="20.100000000000001" customHeight="1" x14ac:dyDescent="0.2">
      <c r="A56" s="237" t="s">
        <v>241</v>
      </c>
      <c r="B56" s="122" t="s">
        <v>237</v>
      </c>
      <c r="C56" s="79">
        <f t="shared" si="3"/>
        <v>15640.4</v>
      </c>
      <c r="D56" s="32" t="s">
        <v>51</v>
      </c>
      <c r="E56" s="39"/>
      <c r="F56" s="80"/>
      <c r="G56" s="81">
        <v>18300.669999999998</v>
      </c>
      <c r="H56" s="327"/>
    </row>
    <row r="57" spans="1:9" s="3" customFormat="1" ht="20.100000000000001" customHeight="1" x14ac:dyDescent="0.2">
      <c r="A57" s="237" t="s">
        <v>247</v>
      </c>
      <c r="B57" s="122" t="s">
        <v>248</v>
      </c>
      <c r="C57" s="79">
        <f t="shared" si="3"/>
        <v>15640.4</v>
      </c>
      <c r="D57" s="32" t="s">
        <v>51</v>
      </c>
      <c r="E57" s="39"/>
      <c r="F57" s="80"/>
      <c r="G57" s="81">
        <v>47080</v>
      </c>
      <c r="H57" s="327"/>
    </row>
    <row r="58" spans="1:9" ht="35.1" customHeight="1" x14ac:dyDescent="0.3">
      <c r="A58" s="237" t="s">
        <v>249</v>
      </c>
      <c r="B58" s="45" t="s">
        <v>250</v>
      </c>
      <c r="C58" s="79">
        <f t="shared" si="3"/>
        <v>15640.4</v>
      </c>
      <c r="D58" s="32" t="s">
        <v>51</v>
      </c>
      <c r="E58" s="39"/>
      <c r="F58" s="80"/>
      <c r="G58" s="81">
        <v>196087.69</v>
      </c>
      <c r="H58" s="328"/>
    </row>
    <row r="59" spans="1:9" ht="46.5" customHeight="1" x14ac:dyDescent="0.3">
      <c r="A59" s="238"/>
      <c r="B59" s="177" t="s">
        <v>215</v>
      </c>
      <c r="C59" s="178">
        <f t="shared" si="3"/>
        <v>15640.4</v>
      </c>
      <c r="D59" s="179" t="s">
        <v>51</v>
      </c>
      <c r="E59" s="180">
        <f>E16+E31+E52+E53</f>
        <v>31.899999999999995</v>
      </c>
      <c r="F59" s="183">
        <f>C59*E59</f>
        <v>498928.75999999989</v>
      </c>
      <c r="G59" s="184">
        <f>F59*12</f>
        <v>5987145.1199999992</v>
      </c>
      <c r="H59" s="182"/>
    </row>
    <row r="60" spans="1:9" s="252" customFormat="1" ht="39.950000000000003" customHeight="1" x14ac:dyDescent="0.2">
      <c r="A60" s="230" t="s">
        <v>189</v>
      </c>
      <c r="B60" s="320" t="s">
        <v>16</v>
      </c>
      <c r="C60" s="321"/>
      <c r="D60" s="321"/>
      <c r="E60" s="321"/>
      <c r="F60" s="321"/>
      <c r="G60" s="322"/>
      <c r="H60" s="251"/>
    </row>
    <row r="61" spans="1:9" s="262" customFormat="1" ht="20.100000000000001" customHeight="1" x14ac:dyDescent="0.2">
      <c r="A61" s="239"/>
      <c r="B61" s="138" t="s">
        <v>47</v>
      </c>
      <c r="C61" s="59">
        <f>C5</f>
        <v>15640.4</v>
      </c>
      <c r="D61" s="32" t="s">
        <v>51</v>
      </c>
      <c r="E61" s="83">
        <v>10.51</v>
      </c>
      <c r="F61" s="90">
        <f>C61*E61</f>
        <v>164380.60399999999</v>
      </c>
      <c r="G61" s="87"/>
      <c r="H61" s="86" t="s">
        <v>251</v>
      </c>
    </row>
    <row r="62" spans="1:9" s="3" customFormat="1" ht="39.950000000000003" customHeight="1" x14ac:dyDescent="0.2">
      <c r="A62" s="230" t="s">
        <v>216</v>
      </c>
      <c r="B62" s="253" t="s">
        <v>92</v>
      </c>
      <c r="C62" s="93"/>
      <c r="D62" s="84"/>
      <c r="E62" s="83"/>
      <c r="F62" s="85">
        <f>SUM(F63:F67)</f>
        <v>11554.9</v>
      </c>
      <c r="G62" s="85">
        <f>SUM(G63:G67)</f>
        <v>138658.79999999999</v>
      </c>
      <c r="H62" s="94"/>
    </row>
    <row r="63" spans="1:9" s="3" customFormat="1" ht="20.100000000000001" customHeight="1" x14ac:dyDescent="0.2">
      <c r="A63" s="240" t="s">
        <v>242</v>
      </c>
      <c r="B63" s="263" t="s">
        <v>224</v>
      </c>
      <c r="C63" s="172"/>
      <c r="D63" s="84"/>
      <c r="E63" s="83"/>
      <c r="F63" s="173">
        <f>2059+2145</f>
        <v>4204</v>
      </c>
      <c r="G63" s="40">
        <f t="shared" ref="G63:G67" si="4">F63*12</f>
        <v>50448</v>
      </c>
      <c r="H63" s="94"/>
      <c r="I63" s="3" t="s">
        <v>259</v>
      </c>
    </row>
    <row r="64" spans="1:9" s="3" customFormat="1" ht="20.100000000000001" customHeight="1" x14ac:dyDescent="0.2">
      <c r="A64" s="240" t="s">
        <v>243</v>
      </c>
      <c r="B64" s="263" t="s">
        <v>211</v>
      </c>
      <c r="C64" s="172"/>
      <c r="D64" s="84"/>
      <c r="E64" s="83"/>
      <c r="F64" s="173">
        <v>2145</v>
      </c>
      <c r="G64" s="40">
        <f t="shared" si="4"/>
        <v>25740</v>
      </c>
      <c r="H64" s="94"/>
    </row>
    <row r="65" spans="1:9" s="3" customFormat="1" ht="20.100000000000001" customHeight="1" x14ac:dyDescent="0.2">
      <c r="A65" s="240" t="s">
        <v>244</v>
      </c>
      <c r="B65" s="263" t="s">
        <v>212</v>
      </c>
      <c r="C65" s="172"/>
      <c r="D65" s="84"/>
      <c r="E65" s="83"/>
      <c r="F65" s="173">
        <v>5245</v>
      </c>
      <c r="G65" s="40">
        <f t="shared" si="4"/>
        <v>62940</v>
      </c>
      <c r="H65" s="94"/>
    </row>
    <row r="66" spans="1:9" s="3" customFormat="1" ht="20.100000000000001" customHeight="1" x14ac:dyDescent="0.2">
      <c r="A66" s="240" t="s">
        <v>245</v>
      </c>
      <c r="B66" s="263" t="s">
        <v>257</v>
      </c>
      <c r="C66" s="172"/>
      <c r="D66" s="84"/>
      <c r="E66" s="83"/>
      <c r="F66" s="173">
        <v>2000</v>
      </c>
      <c r="G66" s="40">
        <f t="shared" si="4"/>
        <v>24000</v>
      </c>
      <c r="H66" s="94"/>
    </row>
    <row r="67" spans="1:9" s="3" customFormat="1" ht="20.100000000000001" customHeight="1" x14ac:dyDescent="0.2">
      <c r="A67" s="241" t="s">
        <v>258</v>
      </c>
      <c r="B67" s="264" t="s">
        <v>246</v>
      </c>
      <c r="C67" s="98"/>
      <c r="D67" s="99"/>
      <c r="E67" s="99"/>
      <c r="F67" s="173">
        <f>-SUM(F63:F66)*0.15</f>
        <v>-2039.1</v>
      </c>
      <c r="G67" s="40">
        <f t="shared" si="4"/>
        <v>-24469.199999999997</v>
      </c>
      <c r="H67" s="176" t="s">
        <v>136</v>
      </c>
    </row>
    <row r="68" spans="1:9" s="3" customFormat="1" ht="39.950000000000003" customHeight="1" x14ac:dyDescent="0.2">
      <c r="A68" s="242" t="s">
        <v>80</v>
      </c>
      <c r="B68" s="254" t="s">
        <v>256</v>
      </c>
      <c r="C68" s="106"/>
      <c r="D68" s="318" t="s">
        <v>31</v>
      </c>
      <c r="E68" s="319"/>
      <c r="F68" s="319"/>
      <c r="G68" s="319"/>
      <c r="H68" s="319"/>
    </row>
    <row r="69" spans="1:9" ht="39.75" customHeight="1" x14ac:dyDescent="0.3">
      <c r="A69" s="243"/>
      <c r="B69" s="108" t="s">
        <v>26</v>
      </c>
      <c r="C69" s="106"/>
      <c r="D69" s="156"/>
      <c r="E69" s="157"/>
      <c r="F69" s="77"/>
      <c r="G69" s="77"/>
      <c r="H69" s="109"/>
    </row>
    <row r="70" spans="1:9" ht="49.5" customHeight="1" x14ac:dyDescent="0.3">
      <c r="A70" s="244"/>
      <c r="B70" s="110" t="s">
        <v>27</v>
      </c>
      <c r="C70" s="158"/>
      <c r="D70" s="158"/>
      <c r="E70" s="158"/>
      <c r="F70" s="111"/>
      <c r="G70" s="67"/>
      <c r="H70" s="112"/>
    </row>
    <row r="71" spans="1:9" x14ac:dyDescent="0.3">
      <c r="A71" s="245"/>
      <c r="B71" s="188"/>
      <c r="C71" s="189"/>
      <c r="D71" s="190"/>
      <c r="E71" s="190"/>
      <c r="F71" s="191"/>
      <c r="G71" s="191"/>
      <c r="H71" s="187"/>
      <c r="I71" s="192"/>
    </row>
    <row r="72" spans="1:9" x14ac:dyDescent="0.3">
      <c r="A72" s="246"/>
      <c r="B72" s="303"/>
      <c r="C72" s="303"/>
      <c r="D72" s="303"/>
      <c r="E72" s="303"/>
      <c r="F72" s="303"/>
      <c r="G72" s="303"/>
      <c r="H72" s="303"/>
      <c r="I72" s="192"/>
    </row>
    <row r="73" spans="1:9" x14ac:dyDescent="0.3">
      <c r="A73" s="246"/>
      <c r="B73" s="198"/>
      <c r="C73" s="199"/>
      <c r="D73" s="194"/>
      <c r="E73" s="200"/>
      <c r="F73" s="201"/>
      <c r="G73" s="200"/>
      <c r="H73" s="202"/>
      <c r="I73" s="192"/>
    </row>
    <row r="74" spans="1:9" x14ac:dyDescent="0.3">
      <c r="A74" s="246"/>
      <c r="B74" s="198"/>
      <c r="C74" s="203"/>
      <c r="D74" s="194"/>
      <c r="E74" s="200"/>
      <c r="F74" s="201"/>
      <c r="G74" s="200"/>
      <c r="H74" s="202"/>
      <c r="I74" s="192"/>
    </row>
    <row r="75" spans="1:9" x14ac:dyDescent="0.3">
      <c r="A75" s="246"/>
      <c r="B75" s="204"/>
      <c r="C75" s="205"/>
      <c r="D75" s="194"/>
      <c r="E75" s="206"/>
      <c r="F75" s="207"/>
      <c r="G75" s="206"/>
      <c r="H75" s="197"/>
      <c r="I75" s="192"/>
    </row>
    <row r="76" spans="1:9" x14ac:dyDescent="0.3">
      <c r="A76" s="246"/>
      <c r="B76" s="204"/>
      <c r="C76" s="203"/>
      <c r="D76" s="194"/>
      <c r="E76" s="200"/>
      <c r="F76" s="208"/>
      <c r="G76" s="200"/>
      <c r="H76" s="197"/>
      <c r="I76" s="192"/>
    </row>
    <row r="77" spans="1:9" x14ac:dyDescent="0.3">
      <c r="A77" s="246"/>
      <c r="B77" s="204"/>
      <c r="C77" s="203"/>
      <c r="D77" s="194"/>
      <c r="E77" s="206"/>
      <c r="F77" s="207"/>
      <c r="G77" s="206"/>
      <c r="H77" s="209"/>
      <c r="I77" s="192"/>
    </row>
    <row r="78" spans="1:9" x14ac:dyDescent="0.3">
      <c r="A78" s="246"/>
      <c r="B78" s="195"/>
      <c r="C78" s="193"/>
      <c r="D78" s="194"/>
      <c r="E78" s="196"/>
      <c r="F78" s="210"/>
      <c r="G78" s="210"/>
      <c r="H78" s="211"/>
      <c r="I78" s="192"/>
    </row>
    <row r="79" spans="1:9" x14ac:dyDescent="0.3">
      <c r="A79" s="246"/>
      <c r="B79" s="212"/>
      <c r="C79" s="203"/>
      <c r="D79" s="194"/>
      <c r="E79" s="200"/>
      <c r="F79" s="208"/>
      <c r="G79" s="200"/>
      <c r="H79" s="211"/>
      <c r="I79" s="192"/>
    </row>
    <row r="80" spans="1:9" x14ac:dyDescent="0.3">
      <c r="A80" s="246"/>
      <c r="B80" s="212"/>
      <c r="C80" s="203"/>
      <c r="D80" s="194"/>
      <c r="E80" s="200"/>
      <c r="F80" s="208"/>
      <c r="G80" s="200"/>
      <c r="H80" s="211"/>
      <c r="I80" s="192"/>
    </row>
    <row r="81" spans="1:9" x14ac:dyDescent="0.3">
      <c r="A81" s="246"/>
      <c r="B81" s="212"/>
      <c r="C81" s="209"/>
      <c r="D81" s="194"/>
      <c r="E81" s="200"/>
      <c r="F81" s="208"/>
      <c r="G81" s="200"/>
      <c r="H81" s="211"/>
      <c r="I81" s="192"/>
    </row>
    <row r="82" spans="1:9" x14ac:dyDescent="0.3">
      <c r="A82" s="246"/>
      <c r="B82" s="212"/>
      <c r="C82" s="209"/>
      <c r="D82" s="194"/>
      <c r="E82" s="200"/>
      <c r="F82" s="208"/>
      <c r="G82" s="200"/>
      <c r="H82" s="211"/>
      <c r="I82" s="192"/>
    </row>
    <row r="83" spans="1:9" x14ac:dyDescent="0.3">
      <c r="A83" s="246"/>
      <c r="B83" s="212"/>
      <c r="C83" s="203"/>
      <c r="D83" s="194"/>
      <c r="E83" s="200"/>
      <c r="F83" s="208"/>
      <c r="G83" s="200"/>
      <c r="H83" s="211"/>
      <c r="I83" s="192"/>
    </row>
    <row r="84" spans="1:9" x14ac:dyDescent="0.3">
      <c r="A84" s="246"/>
      <c r="B84" s="213"/>
      <c r="C84" s="214"/>
      <c r="D84" s="194"/>
      <c r="E84" s="215"/>
      <c r="F84" s="210"/>
      <c r="G84" s="215"/>
      <c r="H84" s="211"/>
      <c r="I84" s="192"/>
    </row>
    <row r="85" spans="1:9" x14ac:dyDescent="0.3">
      <c r="A85" s="247"/>
      <c r="B85" s="195"/>
      <c r="C85" s="195"/>
      <c r="D85" s="216"/>
      <c r="E85" s="206"/>
      <c r="F85" s="208"/>
      <c r="G85" s="206"/>
      <c r="H85" s="217"/>
      <c r="I85" s="192"/>
    </row>
    <row r="86" spans="1:9" x14ac:dyDescent="0.3">
      <c r="A86" s="247"/>
      <c r="B86" s="212"/>
      <c r="C86" s="203"/>
      <c r="D86" s="216"/>
      <c r="E86" s="206"/>
      <c r="F86" s="208"/>
      <c r="G86" s="206"/>
      <c r="H86" s="217"/>
      <c r="I86" s="192"/>
    </row>
    <row r="87" spans="1:9" x14ac:dyDescent="0.3">
      <c r="A87" s="247"/>
      <c r="B87" s="212"/>
      <c r="C87" s="212"/>
      <c r="D87" s="216"/>
      <c r="E87" s="206"/>
      <c r="F87" s="208"/>
      <c r="G87" s="206"/>
      <c r="H87" s="217"/>
      <c r="I87" s="192"/>
    </row>
    <row r="88" spans="1:9" x14ac:dyDescent="0.3">
      <c r="A88" s="246"/>
      <c r="B88" s="213"/>
      <c r="C88" s="213"/>
      <c r="D88" s="218"/>
      <c r="E88" s="218"/>
      <c r="F88" s="208"/>
      <c r="G88" s="218"/>
      <c r="H88" s="202"/>
      <c r="I88" s="192"/>
    </row>
    <row r="89" spans="1:9" x14ac:dyDescent="0.3">
      <c r="A89" s="247"/>
      <c r="B89" s="212"/>
      <c r="C89" s="212"/>
      <c r="D89" s="194"/>
      <c r="E89" s="200"/>
      <c r="F89" s="217"/>
      <c r="G89" s="200"/>
      <c r="H89" s="217"/>
      <c r="I89" s="192"/>
    </row>
    <row r="90" spans="1:9" x14ac:dyDescent="0.3">
      <c r="A90" s="248"/>
      <c r="B90" s="220"/>
      <c r="C90" s="221"/>
      <c r="D90" s="222"/>
      <c r="E90" s="222"/>
      <c r="F90" s="223"/>
      <c r="G90" s="223"/>
      <c r="H90" s="219"/>
      <c r="I90" s="192"/>
    </row>
    <row r="91" spans="1:9" x14ac:dyDescent="0.3">
      <c r="A91" s="249"/>
      <c r="B91" s="224"/>
      <c r="C91" s="225"/>
      <c r="D91" s="226"/>
      <c r="E91" s="226"/>
      <c r="F91" s="227"/>
      <c r="G91" s="227"/>
      <c r="H91" s="192"/>
      <c r="I91" s="192"/>
    </row>
  </sheetData>
  <mergeCells count="62">
    <mergeCell ref="B43:G43"/>
    <mergeCell ref="B37:G37"/>
    <mergeCell ref="B38:G38"/>
    <mergeCell ref="B39:G39"/>
    <mergeCell ref="B40:G40"/>
    <mergeCell ref="B42:G42"/>
    <mergeCell ref="B47:G47"/>
    <mergeCell ref="D68:H68"/>
    <mergeCell ref="B60:G60"/>
    <mergeCell ref="B51:G51"/>
    <mergeCell ref="B50:G50"/>
    <mergeCell ref="B48:G48"/>
    <mergeCell ref="B49:G49"/>
    <mergeCell ref="H54:H58"/>
    <mergeCell ref="B72:H72"/>
    <mergeCell ref="B23:G23"/>
    <mergeCell ref="B24:G24"/>
    <mergeCell ref="B25:G25"/>
    <mergeCell ref="B26:G26"/>
    <mergeCell ref="B28:G28"/>
    <mergeCell ref="B32:G32"/>
    <mergeCell ref="B35:G35"/>
    <mergeCell ref="B41:G41"/>
    <mergeCell ref="B33:G33"/>
    <mergeCell ref="B34:G34"/>
    <mergeCell ref="B36:G36"/>
    <mergeCell ref="B27:G27"/>
    <mergeCell ref="B44:G44"/>
    <mergeCell ref="B45:G45"/>
    <mergeCell ref="B46:G46"/>
    <mergeCell ref="B18:G18"/>
    <mergeCell ref="B19:G19"/>
    <mergeCell ref="B20:G20"/>
    <mergeCell ref="B21:G21"/>
    <mergeCell ref="B22:G22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A8:B8"/>
    <mergeCell ref="F8:H8"/>
    <mergeCell ref="F7:H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6" fitToHeight="2" orientation="landscape" r:id="rId1"/>
  <rowBreaks count="2" manualBreakCount="2">
    <brk id="35" max="7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71" t="s">
        <v>137</v>
      </c>
      <c r="B1" s="271"/>
      <c r="C1" s="271"/>
      <c r="D1" s="271"/>
      <c r="E1" s="272"/>
      <c r="F1" s="272"/>
      <c r="G1" s="272"/>
      <c r="H1" s="272"/>
    </row>
    <row r="2" spans="1:8" ht="15.75" x14ac:dyDescent="0.25">
      <c r="A2" s="271" t="s">
        <v>200</v>
      </c>
      <c r="B2" s="272"/>
      <c r="C2" s="272"/>
      <c r="D2" s="272"/>
      <c r="E2" s="272"/>
      <c r="F2" s="272"/>
      <c r="G2" s="272"/>
      <c r="H2" s="272"/>
    </row>
    <row r="3" spans="1:8" ht="15.75" x14ac:dyDescent="0.25">
      <c r="A3" s="150" t="s">
        <v>138</v>
      </c>
      <c r="B3" s="150"/>
      <c r="C3" s="14"/>
      <c r="D3" s="14"/>
      <c r="E3" s="15"/>
      <c r="F3" s="11"/>
      <c r="G3" s="12"/>
      <c r="H3" s="13"/>
    </row>
    <row r="4" spans="1:8" ht="16.5" thickBot="1" x14ac:dyDescent="0.3">
      <c r="A4" s="273" t="s">
        <v>10</v>
      </c>
      <c r="B4" s="273"/>
      <c r="C4" s="14"/>
      <c r="D4" s="14"/>
      <c r="E4" s="15"/>
      <c r="F4" s="274" t="s">
        <v>140</v>
      </c>
      <c r="G4" s="270"/>
      <c r="H4" s="270"/>
    </row>
    <row r="5" spans="1:8" ht="15.75" x14ac:dyDescent="0.25">
      <c r="A5" s="275" t="s">
        <v>88</v>
      </c>
      <c r="B5" s="276"/>
      <c r="C5" s="16">
        <v>9991.2000000000007</v>
      </c>
      <c r="D5" s="17"/>
      <c r="E5" s="17"/>
      <c r="F5" s="277" t="s">
        <v>139</v>
      </c>
      <c r="G5" s="270"/>
      <c r="H5" s="270"/>
    </row>
    <row r="6" spans="1:8" ht="15.75" x14ac:dyDescent="0.25">
      <c r="A6" s="265" t="s">
        <v>11</v>
      </c>
      <c r="B6" s="266"/>
      <c r="C6" s="18">
        <v>154</v>
      </c>
      <c r="D6" s="17"/>
      <c r="E6" s="17"/>
      <c r="F6" s="269" t="s">
        <v>130</v>
      </c>
      <c r="G6" s="270"/>
      <c r="H6" s="270"/>
    </row>
    <row r="7" spans="1:8" ht="15.75" x14ac:dyDescent="0.25">
      <c r="A7" s="265" t="s">
        <v>12</v>
      </c>
      <c r="B7" s="266"/>
      <c r="C7" s="19">
        <v>9991.2000000000007</v>
      </c>
      <c r="D7" s="17"/>
      <c r="E7" s="17"/>
      <c r="F7" s="11"/>
      <c r="G7" s="269"/>
      <c r="H7" s="296"/>
    </row>
    <row r="8" spans="1:8" ht="15.75" x14ac:dyDescent="0.25">
      <c r="A8" s="265" t="s">
        <v>78</v>
      </c>
      <c r="B8" s="266"/>
      <c r="C8" s="20">
        <v>0</v>
      </c>
      <c r="D8" s="17"/>
      <c r="E8" s="17"/>
      <c r="F8" s="269" t="s">
        <v>131</v>
      </c>
      <c r="G8" s="270"/>
      <c r="H8" s="270"/>
    </row>
    <row r="9" spans="1:8" ht="15.75" x14ac:dyDescent="0.25">
      <c r="A9" s="265" t="s">
        <v>79</v>
      </c>
      <c r="B9" s="266"/>
      <c r="C9" s="19">
        <v>1</v>
      </c>
      <c r="D9" s="21"/>
      <c r="E9" s="17"/>
      <c r="F9" s="11"/>
      <c r="G9" s="269"/>
      <c r="H9" s="296"/>
    </row>
    <row r="10" spans="1:8" ht="15.75" x14ac:dyDescent="0.25">
      <c r="A10" s="265" t="s">
        <v>0</v>
      </c>
      <c r="B10" s="266"/>
      <c r="C10" s="20">
        <v>4</v>
      </c>
      <c r="D10" s="17"/>
      <c r="E10" s="17"/>
      <c r="F10" s="11"/>
      <c r="G10" s="269"/>
      <c r="H10" s="296"/>
    </row>
    <row r="11" spans="1:8" ht="15.75" x14ac:dyDescent="0.25">
      <c r="A11" s="265" t="s">
        <v>128</v>
      </c>
      <c r="B11" s="266"/>
      <c r="C11" s="20"/>
      <c r="D11" s="17"/>
      <c r="E11" s="17"/>
      <c r="F11" s="11"/>
      <c r="G11" s="269"/>
      <c r="H11" s="296"/>
    </row>
    <row r="12" spans="1:8" ht="16.5" thickBot="1" x14ac:dyDescent="0.3">
      <c r="A12" s="279" t="s">
        <v>53</v>
      </c>
      <c r="B12" s="280"/>
      <c r="C12" s="22">
        <v>12</v>
      </c>
      <c r="D12" s="17"/>
      <c r="E12" s="23" t="s">
        <v>75</v>
      </c>
      <c r="F12" s="11"/>
      <c r="G12" s="281"/>
      <c r="H12" s="282"/>
    </row>
    <row r="13" spans="1:8" ht="15.75" x14ac:dyDescent="0.2">
      <c r="A13" s="283" t="s">
        <v>19</v>
      </c>
      <c r="B13" s="283"/>
      <c r="C13" s="283"/>
      <c r="D13" s="283"/>
      <c r="E13" s="283"/>
      <c r="F13" s="283"/>
      <c r="G13" s="283"/>
      <c r="H13" s="283"/>
    </row>
    <row r="14" spans="1:8" ht="15.75" x14ac:dyDescent="0.2">
      <c r="A14" s="332" t="s">
        <v>1</v>
      </c>
      <c r="B14" s="285" t="s">
        <v>24</v>
      </c>
      <c r="C14" s="286" t="s">
        <v>13</v>
      </c>
      <c r="D14" s="289" t="s">
        <v>14</v>
      </c>
      <c r="E14" s="292" t="s">
        <v>32</v>
      </c>
      <c r="F14" s="278" t="s">
        <v>33</v>
      </c>
      <c r="G14" s="278"/>
      <c r="H14" s="295" t="s">
        <v>25</v>
      </c>
    </row>
    <row r="15" spans="1:8" ht="15.75" x14ac:dyDescent="0.2">
      <c r="A15" s="332"/>
      <c r="B15" s="285"/>
      <c r="C15" s="287"/>
      <c r="D15" s="290"/>
      <c r="E15" s="293"/>
      <c r="F15" s="278" t="s">
        <v>2</v>
      </c>
      <c r="G15" s="278"/>
      <c r="H15" s="295"/>
    </row>
    <row r="16" spans="1:8" ht="15.75" x14ac:dyDescent="0.2">
      <c r="A16" s="332"/>
      <c r="B16" s="285"/>
      <c r="C16" s="288"/>
      <c r="D16" s="291"/>
      <c r="E16" s="294"/>
      <c r="F16" s="28" t="s">
        <v>3</v>
      </c>
      <c r="G16" s="28" t="s">
        <v>4</v>
      </c>
      <c r="H16" s="295"/>
    </row>
    <row r="17" spans="1:8" ht="33.75" customHeight="1" x14ac:dyDescent="0.2">
      <c r="A17" s="29" t="s">
        <v>23</v>
      </c>
      <c r="B17" s="30" t="s">
        <v>84</v>
      </c>
      <c r="C17" s="31">
        <f>C5</f>
        <v>9991.2000000000007</v>
      </c>
      <c r="D17" s="32" t="s">
        <v>51</v>
      </c>
      <c r="E17" s="33">
        <f>E18+E29</f>
        <v>0</v>
      </c>
      <c r="F17" s="34">
        <f>F18+F29</f>
        <v>0</v>
      </c>
      <c r="G17" s="34">
        <f>G18+G29</f>
        <v>0</v>
      </c>
      <c r="H17" s="35"/>
    </row>
    <row r="18" spans="1:8" ht="33" customHeight="1" x14ac:dyDescent="0.2">
      <c r="A18" s="152" t="s">
        <v>22</v>
      </c>
      <c r="B18" s="37" t="s">
        <v>57</v>
      </c>
      <c r="C18" s="38">
        <f>C5</f>
        <v>9991.2000000000007</v>
      </c>
      <c r="D18" s="32" t="s">
        <v>51</v>
      </c>
      <c r="E18" s="39"/>
      <c r="F18" s="40">
        <f>C18*E18</f>
        <v>0</v>
      </c>
      <c r="G18" s="40">
        <f>F18*12</f>
        <v>0</v>
      </c>
      <c r="H18" s="35"/>
    </row>
    <row r="19" spans="1:8" ht="15.75" x14ac:dyDescent="0.2">
      <c r="A19" s="36" t="s">
        <v>5</v>
      </c>
      <c r="B19" s="300" t="s">
        <v>58</v>
      </c>
      <c r="C19" s="301"/>
      <c r="D19" s="301"/>
      <c r="E19" s="301"/>
      <c r="F19" s="301"/>
      <c r="G19" s="302"/>
      <c r="H19" s="64"/>
    </row>
    <row r="20" spans="1:8" ht="15.75" x14ac:dyDescent="0.2">
      <c r="A20" s="36" t="s">
        <v>6</v>
      </c>
      <c r="B20" s="300" t="s">
        <v>68</v>
      </c>
      <c r="C20" s="301"/>
      <c r="D20" s="301"/>
      <c r="E20" s="301"/>
      <c r="F20" s="301"/>
      <c r="G20" s="302"/>
      <c r="H20" s="164"/>
    </row>
    <row r="21" spans="1:8" ht="15.75" x14ac:dyDescent="0.2">
      <c r="A21" s="36" t="s">
        <v>7</v>
      </c>
      <c r="B21" s="300" t="s">
        <v>59</v>
      </c>
      <c r="C21" s="301"/>
      <c r="D21" s="301"/>
      <c r="E21" s="301"/>
      <c r="F21" s="301"/>
      <c r="G21" s="302"/>
      <c r="H21" s="164"/>
    </row>
    <row r="22" spans="1:8" ht="15.75" x14ac:dyDescent="0.2">
      <c r="A22" s="36" t="s">
        <v>20</v>
      </c>
      <c r="B22" s="300" t="s">
        <v>60</v>
      </c>
      <c r="C22" s="301"/>
      <c r="D22" s="301"/>
      <c r="E22" s="301"/>
      <c r="F22" s="301"/>
      <c r="G22" s="302"/>
      <c r="H22" s="164"/>
    </row>
    <row r="23" spans="1:8" ht="15.75" x14ac:dyDescent="0.2">
      <c r="A23" s="41" t="s">
        <v>56</v>
      </c>
      <c r="B23" s="300" t="s">
        <v>61</v>
      </c>
      <c r="C23" s="301"/>
      <c r="D23" s="301"/>
      <c r="E23" s="301"/>
      <c r="F23" s="301"/>
      <c r="G23" s="302"/>
      <c r="H23" s="164"/>
    </row>
    <row r="24" spans="1:8" ht="15.75" x14ac:dyDescent="0.2">
      <c r="A24" s="41" t="s">
        <v>55</v>
      </c>
      <c r="B24" s="304" t="s">
        <v>62</v>
      </c>
      <c r="C24" s="305"/>
      <c r="D24" s="305"/>
      <c r="E24" s="305"/>
      <c r="F24" s="305"/>
      <c r="G24" s="306"/>
      <c r="H24" s="164"/>
    </row>
    <row r="25" spans="1:8" ht="15.75" x14ac:dyDescent="0.2">
      <c r="A25" s="36" t="s">
        <v>54</v>
      </c>
      <c r="B25" s="307" t="s">
        <v>184</v>
      </c>
      <c r="C25" s="301"/>
      <c r="D25" s="301"/>
      <c r="E25" s="301"/>
      <c r="F25" s="301"/>
      <c r="G25" s="302"/>
      <c r="H25" s="164"/>
    </row>
    <row r="26" spans="1:8" ht="15.75" x14ac:dyDescent="0.2">
      <c r="A26" s="36" t="s">
        <v>21</v>
      </c>
      <c r="B26" s="300" t="s">
        <v>126</v>
      </c>
      <c r="C26" s="301"/>
      <c r="D26" s="301"/>
      <c r="E26" s="301"/>
      <c r="F26" s="301"/>
      <c r="G26" s="302"/>
      <c r="H26" s="165"/>
    </row>
    <row r="27" spans="1:8" ht="15.75" x14ac:dyDescent="0.2">
      <c r="A27" s="36" t="s">
        <v>69</v>
      </c>
      <c r="B27" s="300" t="s">
        <v>63</v>
      </c>
      <c r="C27" s="301"/>
      <c r="D27" s="301"/>
      <c r="E27" s="301"/>
      <c r="F27" s="301"/>
      <c r="G27" s="302"/>
      <c r="H27" s="165"/>
    </row>
    <row r="28" spans="1:8" ht="15.75" x14ac:dyDescent="0.2">
      <c r="A28" s="36" t="s">
        <v>77</v>
      </c>
      <c r="B28" s="300" t="s">
        <v>199</v>
      </c>
      <c r="C28" s="311"/>
      <c r="D28" s="311"/>
      <c r="E28" s="311"/>
      <c r="F28" s="311"/>
      <c r="G28" s="312"/>
      <c r="H28" s="46"/>
    </row>
    <row r="29" spans="1:8" ht="15.75" x14ac:dyDescent="0.2">
      <c r="A29" s="153" t="s">
        <v>8</v>
      </c>
      <c r="B29" s="47" t="s">
        <v>70</v>
      </c>
      <c r="C29" s="38">
        <f>$C$5</f>
        <v>9991.2000000000007</v>
      </c>
      <c r="D29" s="43" t="s">
        <v>51</v>
      </c>
      <c r="E29" s="48">
        <f>SUM(E30:E34)</f>
        <v>0</v>
      </c>
      <c r="F29" s="49">
        <f>SUM(F30:F34)</f>
        <v>0</v>
      </c>
      <c r="G29" s="49">
        <f>SUM(G30:G34)</f>
        <v>0</v>
      </c>
      <c r="H29" s="46"/>
    </row>
    <row r="30" spans="1:8" ht="24.75" customHeight="1" x14ac:dyDescent="0.2">
      <c r="A30" s="50" t="s">
        <v>9</v>
      </c>
      <c r="B30" s="51" t="s">
        <v>89</v>
      </c>
      <c r="C30" s="38">
        <f t="shared" ref="C30:C34" si="0">$C$5</f>
        <v>9991.2000000000007</v>
      </c>
      <c r="D30" s="52" t="s">
        <v>51</v>
      </c>
      <c r="E30" s="52"/>
      <c r="F30" s="53">
        <f>C30*E30</f>
        <v>0</v>
      </c>
      <c r="G30" s="53">
        <f>F30*12</f>
        <v>0</v>
      </c>
      <c r="H30" s="54"/>
    </row>
    <row r="31" spans="1:8" ht="15.75" x14ac:dyDescent="0.2">
      <c r="A31" s="50" t="s">
        <v>76</v>
      </c>
      <c r="B31" s="151" t="s">
        <v>141</v>
      </c>
      <c r="C31" s="38">
        <f t="shared" si="0"/>
        <v>9991.2000000000007</v>
      </c>
      <c r="D31" s="52" t="s">
        <v>51</v>
      </c>
      <c r="E31" s="52"/>
      <c r="F31" s="53">
        <f t="shared" ref="F31:F34" si="1">C31*E31</f>
        <v>0</v>
      </c>
      <c r="G31" s="53">
        <f t="shared" ref="G31:G34" si="2">F31*12</f>
        <v>0</v>
      </c>
      <c r="H31" s="54"/>
    </row>
    <row r="32" spans="1:8" ht="15.75" x14ac:dyDescent="0.2">
      <c r="A32" s="50" t="s">
        <v>135</v>
      </c>
      <c r="B32" s="151" t="s">
        <v>142</v>
      </c>
      <c r="C32" s="38">
        <f t="shared" si="0"/>
        <v>9991.2000000000007</v>
      </c>
      <c r="D32" s="52" t="s">
        <v>51</v>
      </c>
      <c r="E32" s="52"/>
      <c r="F32" s="53">
        <f t="shared" si="1"/>
        <v>0</v>
      </c>
      <c r="G32" s="53">
        <f t="shared" si="2"/>
        <v>0</v>
      </c>
      <c r="H32" s="54"/>
    </row>
    <row r="33" spans="1:8" ht="15.75" x14ac:dyDescent="0.2">
      <c r="A33" s="50" t="s">
        <v>143</v>
      </c>
      <c r="B33" s="151" t="s">
        <v>186</v>
      </c>
      <c r="C33" s="38">
        <f t="shared" si="0"/>
        <v>9991.2000000000007</v>
      </c>
      <c r="D33" s="52" t="s">
        <v>51</v>
      </c>
      <c r="E33" s="52"/>
      <c r="F33" s="53">
        <f t="shared" si="1"/>
        <v>0</v>
      </c>
      <c r="G33" s="53">
        <f t="shared" si="2"/>
        <v>0</v>
      </c>
      <c r="H33" s="54"/>
    </row>
    <row r="34" spans="1:8" ht="66" customHeight="1" x14ac:dyDescent="0.2">
      <c r="A34" s="50" t="s">
        <v>183</v>
      </c>
      <c r="B34" s="42" t="s">
        <v>94</v>
      </c>
      <c r="C34" s="38">
        <f t="shared" si="0"/>
        <v>9991.2000000000007</v>
      </c>
      <c r="D34" s="52" t="s">
        <v>51</v>
      </c>
      <c r="E34" s="32"/>
      <c r="F34" s="53">
        <f t="shared" si="1"/>
        <v>0</v>
      </c>
      <c r="G34" s="53">
        <f t="shared" si="2"/>
        <v>0</v>
      </c>
      <c r="H34" s="55"/>
    </row>
    <row r="35" spans="1:8" ht="15.75" x14ac:dyDescent="0.25">
      <c r="A35" s="29" t="s">
        <v>17</v>
      </c>
      <c r="B35" s="333" t="s">
        <v>48</v>
      </c>
      <c r="C35" s="311"/>
      <c r="D35" s="311"/>
      <c r="E35" s="311"/>
      <c r="F35" s="311"/>
      <c r="G35" s="312"/>
      <c r="H35" s="58"/>
    </row>
    <row r="36" spans="1:8" ht="33.75" customHeight="1" x14ac:dyDescent="0.25">
      <c r="A36" s="36"/>
      <c r="B36" s="37" t="s">
        <v>198</v>
      </c>
      <c r="C36" s="59">
        <f>C5</f>
        <v>9991.2000000000007</v>
      </c>
      <c r="D36" s="32" t="s">
        <v>51</v>
      </c>
      <c r="E36" s="60"/>
      <c r="F36" s="49">
        <f>C36*E36</f>
        <v>0</v>
      </c>
      <c r="G36" s="49">
        <f>F36*12</f>
        <v>0</v>
      </c>
      <c r="H36" s="58"/>
    </row>
    <row r="37" spans="1:8" ht="15.75" x14ac:dyDescent="0.25">
      <c r="A37" s="154" t="s">
        <v>39</v>
      </c>
      <c r="B37" s="310" t="s">
        <v>179</v>
      </c>
      <c r="C37" s="311"/>
      <c r="D37" s="311"/>
      <c r="E37" s="311"/>
      <c r="F37" s="311"/>
      <c r="G37" s="312"/>
      <c r="H37" s="62"/>
    </row>
    <row r="38" spans="1:8" ht="15.75" x14ac:dyDescent="0.25">
      <c r="A38" s="154" t="s">
        <v>40</v>
      </c>
      <c r="B38" s="310" t="s">
        <v>148</v>
      </c>
      <c r="C38" s="301"/>
      <c r="D38" s="301"/>
      <c r="E38" s="301"/>
      <c r="F38" s="301"/>
      <c r="G38" s="302"/>
      <c r="H38" s="62"/>
    </row>
    <row r="39" spans="1:8" ht="15.75" x14ac:dyDescent="0.25">
      <c r="A39" s="61" t="s">
        <v>28</v>
      </c>
      <c r="B39" s="310" t="s">
        <v>149</v>
      </c>
      <c r="C39" s="301"/>
      <c r="D39" s="301"/>
      <c r="E39" s="301"/>
      <c r="F39" s="301"/>
      <c r="G39" s="302"/>
      <c r="H39" s="62"/>
    </row>
    <row r="40" spans="1:8" ht="15.75" x14ac:dyDescent="0.25">
      <c r="A40" s="61" t="s">
        <v>29</v>
      </c>
      <c r="B40" s="310" t="s">
        <v>144</v>
      </c>
      <c r="C40" s="301"/>
      <c r="D40" s="301"/>
      <c r="E40" s="301"/>
      <c r="F40" s="301"/>
      <c r="G40" s="302"/>
      <c r="H40" s="62"/>
    </row>
    <row r="41" spans="1:8" ht="15.75" x14ac:dyDescent="0.25">
      <c r="A41" s="61" t="s">
        <v>30</v>
      </c>
      <c r="B41" s="310" t="s">
        <v>150</v>
      </c>
      <c r="C41" s="301"/>
      <c r="D41" s="301"/>
      <c r="E41" s="301"/>
      <c r="F41" s="301"/>
      <c r="G41" s="302"/>
      <c r="H41" s="62"/>
    </row>
    <row r="42" spans="1:8" ht="15.75" x14ac:dyDescent="0.25">
      <c r="A42" s="61" t="s">
        <v>36</v>
      </c>
      <c r="B42" s="310" t="s">
        <v>151</v>
      </c>
      <c r="C42" s="301"/>
      <c r="D42" s="301"/>
      <c r="E42" s="301"/>
      <c r="F42" s="301"/>
      <c r="G42" s="302"/>
      <c r="H42" s="62"/>
    </row>
    <row r="43" spans="1:8" ht="15.75" x14ac:dyDescent="0.25">
      <c r="A43" s="61" t="s">
        <v>37</v>
      </c>
      <c r="B43" s="310" t="s">
        <v>152</v>
      </c>
      <c r="C43" s="301"/>
      <c r="D43" s="301"/>
      <c r="E43" s="301"/>
      <c r="F43" s="301"/>
      <c r="G43" s="302"/>
      <c r="H43" s="62"/>
    </row>
    <row r="44" spans="1:8" ht="15.75" x14ac:dyDescent="0.25">
      <c r="A44" s="61" t="s">
        <v>38</v>
      </c>
      <c r="B44" s="310" t="s">
        <v>145</v>
      </c>
      <c r="C44" s="301"/>
      <c r="D44" s="301"/>
      <c r="E44" s="301"/>
      <c r="F44" s="301"/>
      <c r="G44" s="302"/>
      <c r="H44" s="62"/>
    </row>
    <row r="45" spans="1:8" ht="15.75" x14ac:dyDescent="0.25">
      <c r="A45" s="61" t="s">
        <v>146</v>
      </c>
      <c r="B45" s="310" t="s">
        <v>153</v>
      </c>
      <c r="C45" s="301"/>
      <c r="D45" s="301"/>
      <c r="E45" s="301"/>
      <c r="F45" s="301"/>
      <c r="G45" s="302"/>
      <c r="H45" s="62"/>
    </row>
    <row r="46" spans="1:8" ht="15.75" x14ac:dyDescent="0.25">
      <c r="A46" s="61" t="s">
        <v>147</v>
      </c>
      <c r="B46" s="310" t="s">
        <v>154</v>
      </c>
      <c r="C46" s="301"/>
      <c r="D46" s="301"/>
      <c r="E46" s="301"/>
      <c r="F46" s="301"/>
      <c r="G46" s="302"/>
      <c r="H46" s="62"/>
    </row>
    <row r="47" spans="1:8" ht="15.75" x14ac:dyDescent="0.25">
      <c r="A47" s="154" t="s">
        <v>41</v>
      </c>
      <c r="B47" s="310" t="s">
        <v>155</v>
      </c>
      <c r="C47" s="301"/>
      <c r="D47" s="301"/>
      <c r="E47" s="301"/>
      <c r="F47" s="301"/>
      <c r="G47" s="302"/>
      <c r="H47" s="62"/>
    </row>
    <row r="48" spans="1:8" ht="15.75" x14ac:dyDescent="0.25">
      <c r="A48" s="61" t="s">
        <v>28</v>
      </c>
      <c r="B48" s="310" t="s">
        <v>180</v>
      </c>
      <c r="C48" s="301"/>
      <c r="D48" s="301"/>
      <c r="E48" s="301"/>
      <c r="F48" s="301"/>
      <c r="G48" s="302"/>
      <c r="H48" s="62"/>
    </row>
    <row r="49" spans="1:8" ht="15.75" x14ac:dyDescent="0.25">
      <c r="A49" s="61" t="s">
        <v>29</v>
      </c>
      <c r="B49" s="310" t="s">
        <v>156</v>
      </c>
      <c r="C49" s="301"/>
      <c r="D49" s="301"/>
      <c r="E49" s="301"/>
      <c r="F49" s="301"/>
      <c r="G49" s="302"/>
      <c r="H49" s="62"/>
    </row>
    <row r="50" spans="1:8" ht="15.75" x14ac:dyDescent="0.2">
      <c r="A50" s="152" t="s">
        <v>42</v>
      </c>
      <c r="B50" s="310" t="s">
        <v>71</v>
      </c>
      <c r="C50" s="301"/>
      <c r="D50" s="301"/>
      <c r="E50" s="301"/>
      <c r="F50" s="301"/>
      <c r="G50" s="302"/>
      <c r="H50" s="64"/>
    </row>
    <row r="51" spans="1:8" ht="15.75" x14ac:dyDescent="0.25">
      <c r="A51" s="61" t="s">
        <v>28</v>
      </c>
      <c r="B51" s="300" t="s">
        <v>73</v>
      </c>
      <c r="C51" s="301"/>
      <c r="D51" s="301"/>
      <c r="E51" s="301"/>
      <c r="F51" s="301"/>
      <c r="G51" s="302"/>
      <c r="H51" s="58"/>
    </row>
    <row r="52" spans="1:8" ht="15.75" x14ac:dyDescent="0.25">
      <c r="A52" s="61" t="s">
        <v>29</v>
      </c>
      <c r="B52" s="300" t="s">
        <v>157</v>
      </c>
      <c r="C52" s="301"/>
      <c r="D52" s="301"/>
      <c r="E52" s="301"/>
      <c r="F52" s="301"/>
      <c r="G52" s="302"/>
      <c r="H52" s="58"/>
    </row>
    <row r="53" spans="1:8" ht="15.75" x14ac:dyDescent="0.25">
      <c r="A53" s="36" t="s">
        <v>30</v>
      </c>
      <c r="B53" s="300" t="s">
        <v>158</v>
      </c>
      <c r="C53" s="301"/>
      <c r="D53" s="301"/>
      <c r="E53" s="301"/>
      <c r="F53" s="301"/>
      <c r="G53" s="302"/>
      <c r="H53" s="58"/>
    </row>
    <row r="54" spans="1:8" ht="15.75" x14ac:dyDescent="0.25">
      <c r="A54" s="36" t="s">
        <v>36</v>
      </c>
      <c r="B54" s="300" t="s">
        <v>72</v>
      </c>
      <c r="C54" s="301"/>
      <c r="D54" s="301"/>
      <c r="E54" s="301"/>
      <c r="F54" s="301"/>
      <c r="G54" s="302"/>
      <c r="H54" s="58"/>
    </row>
    <row r="55" spans="1:8" ht="15.75" x14ac:dyDescent="0.25">
      <c r="A55" s="152" t="s">
        <v>43</v>
      </c>
      <c r="B55" s="300" t="s">
        <v>159</v>
      </c>
      <c r="C55" s="301"/>
      <c r="D55" s="301"/>
      <c r="E55" s="301"/>
      <c r="F55" s="301"/>
      <c r="G55" s="302"/>
      <c r="H55" s="58"/>
    </row>
    <row r="56" spans="1:8" ht="15.75" x14ac:dyDescent="0.25">
      <c r="A56" s="152" t="s">
        <v>44</v>
      </c>
      <c r="B56" s="307" t="s">
        <v>129</v>
      </c>
      <c r="C56" s="301"/>
      <c r="D56" s="301"/>
      <c r="E56" s="301"/>
      <c r="F56" s="301"/>
      <c r="G56" s="302"/>
      <c r="H56" s="58"/>
    </row>
    <row r="57" spans="1:8" ht="15.75" x14ac:dyDescent="0.25">
      <c r="A57" s="152" t="s">
        <v>45</v>
      </c>
      <c r="B57" s="300" t="s">
        <v>74</v>
      </c>
      <c r="C57" s="301"/>
      <c r="D57" s="301"/>
      <c r="E57" s="301"/>
      <c r="F57" s="301"/>
      <c r="G57" s="302"/>
      <c r="H57" s="58"/>
    </row>
    <row r="58" spans="1:8" ht="15.75" x14ac:dyDescent="0.25">
      <c r="A58" s="36" t="s">
        <v>28</v>
      </c>
      <c r="B58" s="315" t="s">
        <v>86</v>
      </c>
      <c r="C58" s="301"/>
      <c r="D58" s="301"/>
      <c r="E58" s="301"/>
      <c r="F58" s="301"/>
      <c r="G58" s="302"/>
      <c r="H58" s="58"/>
    </row>
    <row r="59" spans="1:8" ht="15.75" x14ac:dyDescent="0.25">
      <c r="A59" s="66" t="s">
        <v>29</v>
      </c>
      <c r="B59" s="315" t="s">
        <v>90</v>
      </c>
      <c r="C59" s="301"/>
      <c r="D59" s="301"/>
      <c r="E59" s="301"/>
      <c r="F59" s="301"/>
      <c r="G59" s="302"/>
      <c r="H59" s="58"/>
    </row>
    <row r="60" spans="1:8" ht="15.75" x14ac:dyDescent="0.25">
      <c r="A60" s="66" t="s">
        <v>30</v>
      </c>
      <c r="B60" s="315" t="s">
        <v>160</v>
      </c>
      <c r="C60" s="301"/>
      <c r="D60" s="301"/>
      <c r="E60" s="301"/>
      <c r="F60" s="301"/>
      <c r="G60" s="302"/>
      <c r="H60" s="58"/>
    </row>
    <row r="61" spans="1:8" ht="15.75" x14ac:dyDescent="0.2">
      <c r="A61" s="152" t="s">
        <v>161</v>
      </c>
      <c r="B61" s="315" t="s">
        <v>49</v>
      </c>
      <c r="C61" s="301"/>
      <c r="D61" s="301"/>
      <c r="E61" s="301"/>
      <c r="F61" s="301"/>
      <c r="G61" s="302"/>
      <c r="H61" s="64"/>
    </row>
    <row r="62" spans="1:8" ht="15.75" x14ac:dyDescent="0.2">
      <c r="A62" s="36" t="s">
        <v>28</v>
      </c>
      <c r="B62" s="315" t="s">
        <v>81</v>
      </c>
      <c r="C62" s="301"/>
      <c r="D62" s="301"/>
      <c r="E62" s="301"/>
      <c r="F62" s="301"/>
      <c r="G62" s="302"/>
      <c r="H62" s="68">
        <v>2.5299999999999998</v>
      </c>
    </row>
    <row r="63" spans="1:8" ht="15.75" x14ac:dyDescent="0.25">
      <c r="A63" s="36" t="s">
        <v>29</v>
      </c>
      <c r="B63" s="316" t="s">
        <v>50</v>
      </c>
      <c r="C63" s="301"/>
      <c r="D63" s="301"/>
      <c r="E63" s="301"/>
      <c r="F63" s="301"/>
      <c r="G63" s="302"/>
      <c r="H63" s="69" t="s">
        <v>83</v>
      </c>
    </row>
    <row r="64" spans="1:8" ht="15.75" x14ac:dyDescent="0.25">
      <c r="A64" s="36" t="s">
        <v>30</v>
      </c>
      <c r="B64" s="335" t="s">
        <v>185</v>
      </c>
      <c r="C64" s="301"/>
      <c r="D64" s="301"/>
      <c r="E64" s="301"/>
      <c r="F64" s="301"/>
      <c r="G64" s="302"/>
      <c r="H64" s="69"/>
    </row>
    <row r="65" spans="1:8" ht="15.75" x14ac:dyDescent="0.25">
      <c r="A65" s="36" t="s">
        <v>36</v>
      </c>
      <c r="B65" s="316" t="s">
        <v>162</v>
      </c>
      <c r="C65" s="301"/>
      <c r="D65" s="301"/>
      <c r="E65" s="301"/>
      <c r="F65" s="301"/>
      <c r="G65" s="302"/>
      <c r="H65" s="69"/>
    </row>
    <row r="66" spans="1:8" ht="15.75" x14ac:dyDescent="0.25">
      <c r="A66" s="36" t="s">
        <v>37</v>
      </c>
      <c r="B66" s="316" t="s">
        <v>163</v>
      </c>
      <c r="C66" s="301"/>
      <c r="D66" s="301"/>
      <c r="E66" s="301"/>
      <c r="F66" s="301"/>
      <c r="G66" s="302"/>
      <c r="H66" s="69"/>
    </row>
    <row r="67" spans="1:8" ht="15.75" x14ac:dyDescent="0.25">
      <c r="A67" s="36" t="s">
        <v>38</v>
      </c>
      <c r="B67" s="316" t="s">
        <v>64</v>
      </c>
      <c r="C67" s="301"/>
      <c r="D67" s="301"/>
      <c r="E67" s="301"/>
      <c r="F67" s="301"/>
      <c r="G67" s="302"/>
      <c r="H67" s="58"/>
    </row>
    <row r="68" spans="1:8" ht="15.75" x14ac:dyDescent="0.25">
      <c r="A68" s="152" t="s">
        <v>164</v>
      </c>
      <c r="B68" s="315" t="s">
        <v>15</v>
      </c>
      <c r="C68" s="301"/>
      <c r="D68" s="301"/>
      <c r="E68" s="301"/>
      <c r="F68" s="301"/>
      <c r="G68" s="302"/>
      <c r="H68" s="58"/>
    </row>
    <row r="69" spans="1:8" ht="15.75" x14ac:dyDescent="0.25">
      <c r="A69" s="36" t="s">
        <v>28</v>
      </c>
      <c r="B69" s="334" t="s">
        <v>65</v>
      </c>
      <c r="C69" s="301"/>
      <c r="D69" s="301"/>
      <c r="E69" s="301"/>
      <c r="F69" s="301"/>
      <c r="G69" s="302"/>
      <c r="H69" s="69">
        <v>0.6</v>
      </c>
    </row>
    <row r="70" spans="1:8" ht="15.75" x14ac:dyDescent="0.25">
      <c r="A70" s="36" t="s">
        <v>29</v>
      </c>
      <c r="B70" s="334" t="s">
        <v>82</v>
      </c>
      <c r="C70" s="301"/>
      <c r="D70" s="301"/>
      <c r="E70" s="301"/>
      <c r="F70" s="301"/>
      <c r="G70" s="302"/>
      <c r="H70" s="69"/>
    </row>
    <row r="71" spans="1:8" ht="15.75" x14ac:dyDescent="0.25">
      <c r="A71" s="36" t="s">
        <v>30</v>
      </c>
      <c r="B71" s="334" t="s">
        <v>66</v>
      </c>
      <c r="C71" s="301"/>
      <c r="D71" s="301"/>
      <c r="E71" s="301"/>
      <c r="F71" s="301"/>
      <c r="G71" s="302"/>
      <c r="H71" s="70"/>
    </row>
    <row r="72" spans="1:8" ht="15.75" x14ac:dyDescent="0.25">
      <c r="A72" s="36" t="s">
        <v>36</v>
      </c>
      <c r="B72" s="334" t="s">
        <v>165</v>
      </c>
      <c r="C72" s="301"/>
      <c r="D72" s="301"/>
      <c r="E72" s="301"/>
      <c r="F72" s="301"/>
      <c r="G72" s="302"/>
      <c r="H72" s="69">
        <v>0.17</v>
      </c>
    </row>
    <row r="73" spans="1:8" ht="15.75" x14ac:dyDescent="0.25">
      <c r="A73" s="152" t="s">
        <v>166</v>
      </c>
      <c r="B73" s="316" t="s">
        <v>18</v>
      </c>
      <c r="C73" s="301"/>
      <c r="D73" s="301"/>
      <c r="E73" s="301"/>
      <c r="F73" s="301"/>
      <c r="G73" s="302"/>
      <c r="H73" s="58"/>
    </row>
    <row r="74" spans="1:8" ht="15.75" x14ac:dyDescent="0.25">
      <c r="A74" s="152" t="s">
        <v>28</v>
      </c>
      <c r="B74" s="316" t="s">
        <v>167</v>
      </c>
      <c r="C74" s="301"/>
      <c r="D74" s="301"/>
      <c r="E74" s="301"/>
      <c r="F74" s="301"/>
      <c r="G74" s="302"/>
      <c r="H74" s="58"/>
    </row>
    <row r="75" spans="1:8" ht="15.75" x14ac:dyDescent="0.25">
      <c r="A75" s="36" t="s">
        <v>29</v>
      </c>
      <c r="B75" s="334" t="s">
        <v>168</v>
      </c>
      <c r="C75" s="301"/>
      <c r="D75" s="301"/>
      <c r="E75" s="301"/>
      <c r="F75" s="301"/>
      <c r="G75" s="302"/>
      <c r="H75" s="71"/>
    </row>
    <row r="76" spans="1:8" ht="15.75" x14ac:dyDescent="0.25">
      <c r="A76" s="36" t="s">
        <v>30</v>
      </c>
      <c r="B76" s="334" t="s">
        <v>169</v>
      </c>
      <c r="C76" s="301"/>
      <c r="D76" s="301"/>
      <c r="E76" s="301"/>
      <c r="F76" s="301"/>
      <c r="G76" s="302"/>
      <c r="H76" s="71"/>
    </row>
    <row r="77" spans="1:8" ht="15.75" x14ac:dyDescent="0.25">
      <c r="A77" s="36" t="s">
        <v>36</v>
      </c>
      <c r="B77" s="334" t="s">
        <v>170</v>
      </c>
      <c r="C77" s="301"/>
      <c r="D77" s="301"/>
      <c r="E77" s="301"/>
      <c r="F77" s="301"/>
      <c r="G77" s="302"/>
      <c r="H77" s="71"/>
    </row>
    <row r="78" spans="1:8" ht="15.75" x14ac:dyDescent="0.25">
      <c r="A78" s="152" t="s">
        <v>172</v>
      </c>
      <c r="B78" s="334" t="s">
        <v>174</v>
      </c>
      <c r="C78" s="301"/>
      <c r="D78" s="301"/>
      <c r="E78" s="301"/>
      <c r="F78" s="301"/>
      <c r="G78" s="302"/>
      <c r="H78" s="71"/>
    </row>
    <row r="79" spans="1:8" ht="15.75" x14ac:dyDescent="0.25">
      <c r="A79" s="152" t="s">
        <v>173</v>
      </c>
      <c r="B79" s="334" t="s">
        <v>187</v>
      </c>
      <c r="C79" s="301"/>
      <c r="D79" s="301"/>
      <c r="E79" s="301"/>
      <c r="F79" s="301"/>
      <c r="G79" s="302"/>
      <c r="H79" s="71"/>
    </row>
    <row r="80" spans="1:8" ht="15.75" x14ac:dyDescent="0.25">
      <c r="A80" s="29" t="s">
        <v>52</v>
      </c>
      <c r="B80" s="339" t="s">
        <v>188</v>
      </c>
      <c r="C80" s="311"/>
      <c r="D80" s="311"/>
      <c r="E80" s="311"/>
      <c r="F80" s="311"/>
      <c r="G80" s="312"/>
      <c r="H80" s="71"/>
    </row>
    <row r="81" spans="1:8" ht="70.5" customHeight="1" x14ac:dyDescent="0.25">
      <c r="A81" s="36" t="s">
        <v>133</v>
      </c>
      <c r="B81" s="76" t="s">
        <v>175</v>
      </c>
      <c r="C81" s="59">
        <f>C5</f>
        <v>9991.2000000000007</v>
      </c>
      <c r="D81" s="32" t="s">
        <v>51</v>
      </c>
      <c r="E81" s="65"/>
      <c r="F81" s="63">
        <f>C81*E81</f>
        <v>0</v>
      </c>
      <c r="G81" s="63">
        <f>F81*12</f>
        <v>0</v>
      </c>
      <c r="H81" s="71"/>
    </row>
    <row r="82" spans="1:8" ht="15.75" x14ac:dyDescent="0.25">
      <c r="A82" s="29" t="s">
        <v>189</v>
      </c>
      <c r="B82" s="339" t="s">
        <v>171</v>
      </c>
      <c r="C82" s="311"/>
      <c r="D82" s="311"/>
      <c r="E82" s="311"/>
      <c r="F82" s="311"/>
      <c r="G82" s="312"/>
      <c r="H82" s="58"/>
    </row>
    <row r="83" spans="1:8" ht="23.25" customHeight="1" x14ac:dyDescent="0.25">
      <c r="A83" s="74" t="s">
        <v>177</v>
      </c>
      <c r="B83" s="75" t="s">
        <v>46</v>
      </c>
      <c r="C83" s="149">
        <f>C5</f>
        <v>9991.2000000000007</v>
      </c>
      <c r="D83" s="32" t="s">
        <v>35</v>
      </c>
      <c r="E83" s="73"/>
      <c r="F83" s="44"/>
      <c r="G83" s="44"/>
      <c r="H83" s="72"/>
    </row>
    <row r="84" spans="1:8" ht="61.5" customHeight="1" x14ac:dyDescent="0.25">
      <c r="A84" s="36" t="s">
        <v>190</v>
      </c>
      <c r="B84" s="76" t="s">
        <v>91</v>
      </c>
      <c r="C84" s="79">
        <f>C5</f>
        <v>9991.2000000000007</v>
      </c>
      <c r="D84" s="32" t="s">
        <v>35</v>
      </c>
      <c r="E84" s="169"/>
      <c r="F84" s="77"/>
      <c r="G84" s="77"/>
      <c r="H84" s="112"/>
    </row>
    <row r="85" spans="1:8" ht="21.75" customHeight="1" x14ac:dyDescent="0.25">
      <c r="A85" s="78" t="s">
        <v>191</v>
      </c>
      <c r="B85" s="45" t="s">
        <v>85</v>
      </c>
      <c r="C85" s="79">
        <f>C5</f>
        <v>9991.2000000000007</v>
      </c>
      <c r="D85" s="32" t="s">
        <v>51</v>
      </c>
      <c r="E85" s="32"/>
      <c r="F85" s="80"/>
      <c r="G85" s="81"/>
      <c r="H85" s="58"/>
    </row>
    <row r="86" spans="1:8" ht="66.75" customHeight="1" x14ac:dyDescent="0.25">
      <c r="A86" s="78" t="s">
        <v>192</v>
      </c>
      <c r="B86" s="45" t="s">
        <v>175</v>
      </c>
      <c r="C86" s="79"/>
      <c r="D86" s="32"/>
      <c r="E86" s="32"/>
      <c r="F86" s="80"/>
      <c r="G86" s="81"/>
      <c r="H86" s="58"/>
    </row>
    <row r="87" spans="1:8" ht="21.75" customHeight="1" x14ac:dyDescent="0.25">
      <c r="A87" s="78" t="s">
        <v>193</v>
      </c>
      <c r="B87" s="45" t="s">
        <v>134</v>
      </c>
      <c r="C87" s="79">
        <f>C5</f>
        <v>9991.2000000000007</v>
      </c>
      <c r="D87" s="32" t="s">
        <v>51</v>
      </c>
      <c r="E87" s="32"/>
      <c r="F87" s="80"/>
      <c r="G87" s="81"/>
      <c r="H87" s="147"/>
    </row>
    <row r="88" spans="1:8" ht="18" customHeight="1" x14ac:dyDescent="0.25">
      <c r="A88" s="78" t="s">
        <v>194</v>
      </c>
      <c r="B88" s="45" t="s">
        <v>176</v>
      </c>
      <c r="C88" s="79"/>
      <c r="D88" s="32"/>
      <c r="E88" s="32"/>
      <c r="F88" s="80"/>
      <c r="G88" s="81"/>
      <c r="H88" s="147"/>
    </row>
    <row r="89" spans="1:8" ht="19.5" customHeight="1" x14ac:dyDescent="0.25">
      <c r="A89" s="74" t="s">
        <v>195</v>
      </c>
      <c r="B89" s="75" t="s">
        <v>87</v>
      </c>
      <c r="C89" s="148">
        <f>C5</f>
        <v>9991.2000000000007</v>
      </c>
      <c r="D89" s="32" t="s">
        <v>51</v>
      </c>
      <c r="E89" s="32"/>
      <c r="F89" s="80"/>
      <c r="G89" s="81"/>
      <c r="H89" s="58"/>
    </row>
    <row r="90" spans="1:8" ht="35.25" customHeight="1" x14ac:dyDescent="0.25">
      <c r="A90" s="29" t="s">
        <v>196</v>
      </c>
      <c r="B90" s="56" t="s">
        <v>16</v>
      </c>
      <c r="C90" s="340" t="s">
        <v>34</v>
      </c>
      <c r="D90" s="341"/>
      <c r="E90" s="341"/>
      <c r="F90" s="341"/>
      <c r="G90" s="342"/>
      <c r="H90" s="146"/>
    </row>
    <row r="91" spans="1:8" ht="36.75" customHeight="1" x14ac:dyDescent="0.2">
      <c r="A91" s="88"/>
      <c r="B91" s="89" t="s">
        <v>47</v>
      </c>
      <c r="C91" s="59">
        <f>C5</f>
        <v>9991.2000000000007</v>
      </c>
      <c r="D91" s="32" t="s">
        <v>51</v>
      </c>
      <c r="E91" s="83">
        <v>8.52</v>
      </c>
      <c r="F91" s="90">
        <f>C91*E91</f>
        <v>85125.024000000005</v>
      </c>
      <c r="G91" s="87">
        <f>F91*12</f>
        <v>1021500.2880000001</v>
      </c>
      <c r="H91" s="91" t="s">
        <v>127</v>
      </c>
    </row>
    <row r="92" spans="1:8" ht="52.5" customHeight="1" x14ac:dyDescent="0.2">
      <c r="A92" s="29" t="s">
        <v>80</v>
      </c>
      <c r="B92" s="92" t="s">
        <v>92</v>
      </c>
      <c r="C92" s="93"/>
      <c r="D92" s="84"/>
      <c r="E92" s="83"/>
      <c r="F92" s="85">
        <f>SUM(F93:F106)</f>
        <v>0</v>
      </c>
      <c r="G92" s="85">
        <f>SUM(G93:G106)</f>
        <v>0</v>
      </c>
      <c r="H92" s="94"/>
    </row>
    <row r="93" spans="1:8" ht="15.75" x14ac:dyDescent="0.2">
      <c r="A93" s="96"/>
      <c r="B93" s="97"/>
      <c r="C93" s="98"/>
      <c r="D93" s="99"/>
      <c r="E93" s="99"/>
      <c r="F93" s="99"/>
      <c r="G93" s="99">
        <f>F93*12</f>
        <v>0</v>
      </c>
      <c r="H93" s="100"/>
    </row>
    <row r="94" spans="1:8" ht="15.75" x14ac:dyDescent="0.2">
      <c r="A94" s="96"/>
      <c r="B94" s="97"/>
      <c r="C94" s="101"/>
      <c r="D94" s="102"/>
      <c r="E94" s="102"/>
      <c r="F94" s="102"/>
      <c r="G94" s="99">
        <f t="shared" ref="G94:G106" si="3">F94*12</f>
        <v>0</v>
      </c>
      <c r="H94" s="103"/>
    </row>
    <row r="95" spans="1:8" ht="15.75" x14ac:dyDescent="0.2">
      <c r="A95" s="96"/>
      <c r="B95" s="104"/>
      <c r="C95" s="101"/>
      <c r="D95" s="102"/>
      <c r="E95" s="102"/>
      <c r="F95" s="102"/>
      <c r="G95" s="99">
        <f t="shared" si="3"/>
        <v>0</v>
      </c>
      <c r="H95" s="103"/>
    </row>
    <row r="96" spans="1:8" ht="15.75" x14ac:dyDescent="0.2">
      <c r="A96" s="96"/>
      <c r="B96" s="104"/>
      <c r="C96" s="101"/>
      <c r="D96" s="102"/>
      <c r="E96" s="102"/>
      <c r="F96" s="102"/>
      <c r="G96" s="99">
        <f t="shared" si="3"/>
        <v>0</v>
      </c>
      <c r="H96" s="103"/>
    </row>
    <row r="97" spans="1:8" ht="15.75" x14ac:dyDescent="0.2">
      <c r="A97" s="96"/>
      <c r="B97" s="104"/>
      <c r="C97" s="101"/>
      <c r="D97" s="102"/>
      <c r="E97" s="102"/>
      <c r="F97" s="102"/>
      <c r="G97" s="99">
        <f t="shared" si="3"/>
        <v>0</v>
      </c>
      <c r="H97" s="103"/>
    </row>
    <row r="98" spans="1:8" ht="15.75" x14ac:dyDescent="0.2">
      <c r="A98" s="96"/>
      <c r="B98" s="104"/>
      <c r="C98" s="101"/>
      <c r="D98" s="102"/>
      <c r="E98" s="102"/>
      <c r="F98" s="102"/>
      <c r="G98" s="99">
        <f t="shared" si="3"/>
        <v>0</v>
      </c>
      <c r="H98" s="103"/>
    </row>
    <row r="99" spans="1:8" ht="15.75" x14ac:dyDescent="0.2">
      <c r="A99" s="96"/>
      <c r="B99" s="104"/>
      <c r="C99" s="101"/>
      <c r="D99" s="102"/>
      <c r="E99" s="102"/>
      <c r="F99" s="102"/>
      <c r="G99" s="99">
        <f t="shared" si="3"/>
        <v>0</v>
      </c>
      <c r="H99" s="103"/>
    </row>
    <row r="100" spans="1:8" ht="15.75" x14ac:dyDescent="0.2">
      <c r="A100" s="96"/>
      <c r="B100" s="104"/>
      <c r="C100" s="101"/>
      <c r="D100" s="102"/>
      <c r="E100" s="102"/>
      <c r="F100" s="102"/>
      <c r="G100" s="99">
        <f t="shared" si="3"/>
        <v>0</v>
      </c>
      <c r="H100" s="103"/>
    </row>
    <row r="101" spans="1:8" ht="15.75" x14ac:dyDescent="0.2">
      <c r="A101" s="96"/>
      <c r="B101" s="104"/>
      <c r="C101" s="101"/>
      <c r="D101" s="102"/>
      <c r="E101" s="102"/>
      <c r="F101" s="102"/>
      <c r="G101" s="99">
        <f t="shared" si="3"/>
        <v>0</v>
      </c>
      <c r="H101" s="103"/>
    </row>
    <row r="102" spans="1:8" ht="15.75" x14ac:dyDescent="0.2">
      <c r="A102" s="96"/>
      <c r="B102" s="104"/>
      <c r="C102" s="101"/>
      <c r="D102" s="102"/>
      <c r="E102" s="102"/>
      <c r="F102" s="102"/>
      <c r="G102" s="99">
        <f t="shared" si="3"/>
        <v>0</v>
      </c>
      <c r="H102" s="103"/>
    </row>
    <row r="103" spans="1:8" ht="15.75" x14ac:dyDescent="0.2">
      <c r="A103" s="96"/>
      <c r="B103" s="104"/>
      <c r="C103" s="101"/>
      <c r="D103" s="102"/>
      <c r="E103" s="102"/>
      <c r="F103" s="102"/>
      <c r="G103" s="99">
        <f t="shared" si="3"/>
        <v>0</v>
      </c>
      <c r="H103" s="103"/>
    </row>
    <row r="104" spans="1:8" ht="15.75" x14ac:dyDescent="0.2">
      <c r="A104" s="96"/>
      <c r="B104" s="104"/>
      <c r="C104" s="101"/>
      <c r="D104" s="102"/>
      <c r="E104" s="102"/>
      <c r="F104" s="102"/>
      <c r="G104" s="99">
        <f t="shared" si="3"/>
        <v>0</v>
      </c>
      <c r="H104" s="103"/>
    </row>
    <row r="105" spans="1:8" ht="15.75" x14ac:dyDescent="0.2">
      <c r="A105" s="96"/>
      <c r="B105" s="104"/>
      <c r="C105" s="101"/>
      <c r="D105" s="102"/>
      <c r="E105" s="102"/>
      <c r="F105" s="102"/>
      <c r="G105" s="99">
        <f t="shared" si="3"/>
        <v>0</v>
      </c>
      <c r="H105" s="103"/>
    </row>
    <row r="106" spans="1:8" ht="15.75" x14ac:dyDescent="0.2">
      <c r="A106" s="96"/>
      <c r="B106" s="104" t="s">
        <v>178</v>
      </c>
      <c r="C106" s="101"/>
      <c r="D106" s="102"/>
      <c r="E106" s="102"/>
      <c r="F106" s="102">
        <f>-(SUM(F93:F105))*0.15</f>
        <v>0</v>
      </c>
      <c r="G106" s="99">
        <f t="shared" si="3"/>
        <v>0</v>
      </c>
      <c r="H106" s="155" t="s">
        <v>136</v>
      </c>
    </row>
    <row r="107" spans="1:8" ht="51" customHeight="1" x14ac:dyDescent="0.2">
      <c r="A107" s="105" t="s">
        <v>197</v>
      </c>
      <c r="B107" s="159" t="s">
        <v>67</v>
      </c>
      <c r="C107" s="106"/>
      <c r="D107" s="318" t="s">
        <v>31</v>
      </c>
      <c r="E107" s="319"/>
      <c r="F107" s="319"/>
      <c r="G107" s="319"/>
      <c r="H107" s="319"/>
    </row>
    <row r="108" spans="1:8" ht="53.25" customHeight="1" x14ac:dyDescent="0.2">
      <c r="A108" s="107"/>
      <c r="B108" s="108" t="s">
        <v>26</v>
      </c>
      <c r="C108" s="106"/>
      <c r="D108" s="168"/>
      <c r="E108" s="169"/>
      <c r="F108" s="77"/>
      <c r="G108" s="77"/>
      <c r="H108" s="109"/>
    </row>
    <row r="109" spans="1:8" ht="84" customHeight="1" x14ac:dyDescent="0.25">
      <c r="A109" s="170"/>
      <c r="B109" s="110" t="s">
        <v>27</v>
      </c>
      <c r="C109" s="171"/>
      <c r="D109" s="171"/>
      <c r="E109" s="171"/>
      <c r="F109" s="111"/>
      <c r="G109" s="67"/>
      <c r="H109" s="112"/>
    </row>
    <row r="110" spans="1:8" ht="15.75" x14ac:dyDescent="0.25">
      <c r="A110" s="24"/>
      <c r="B110" s="25"/>
      <c r="C110" s="26"/>
      <c r="D110" s="17"/>
      <c r="E110" s="17"/>
      <c r="F110" s="27"/>
      <c r="G110" s="27"/>
      <c r="H110" s="24"/>
    </row>
    <row r="111" spans="1:8" ht="15.75" x14ac:dyDescent="0.2">
      <c r="A111" s="170" t="s">
        <v>95</v>
      </c>
      <c r="B111" s="336" t="s">
        <v>96</v>
      </c>
      <c r="C111" s="337"/>
      <c r="D111" s="337"/>
      <c r="E111" s="337"/>
      <c r="F111" s="337"/>
      <c r="G111" s="337"/>
      <c r="H111" s="338"/>
    </row>
    <row r="112" spans="1:8" ht="15.75" x14ac:dyDescent="0.2">
      <c r="A112" s="332" t="s">
        <v>1</v>
      </c>
      <c r="B112" s="285" t="s">
        <v>97</v>
      </c>
      <c r="C112" s="171"/>
      <c r="D112" s="343"/>
      <c r="E112" s="343"/>
      <c r="F112" s="343" t="s">
        <v>98</v>
      </c>
      <c r="G112" s="344"/>
      <c r="H112" s="285" t="s">
        <v>99</v>
      </c>
    </row>
    <row r="113" spans="1:8" ht="15.75" x14ac:dyDescent="0.2">
      <c r="A113" s="332"/>
      <c r="B113" s="285"/>
      <c r="C113" s="343" t="s">
        <v>100</v>
      </c>
      <c r="D113" s="343" t="s">
        <v>101</v>
      </c>
      <c r="E113" s="345" t="s">
        <v>102</v>
      </c>
      <c r="F113" s="343" t="s">
        <v>2</v>
      </c>
      <c r="G113" s="344"/>
      <c r="H113" s="285"/>
    </row>
    <row r="114" spans="1:8" ht="15.75" x14ac:dyDescent="0.2">
      <c r="A114" s="332"/>
      <c r="B114" s="285"/>
      <c r="C114" s="343"/>
      <c r="D114" s="343"/>
      <c r="E114" s="345"/>
      <c r="F114" s="167" t="s">
        <v>3</v>
      </c>
      <c r="G114" s="166" t="s">
        <v>4</v>
      </c>
      <c r="H114" s="285"/>
    </row>
    <row r="115" spans="1:8" ht="42" customHeight="1" x14ac:dyDescent="0.2">
      <c r="A115" s="160" t="s">
        <v>93</v>
      </c>
      <c r="B115" s="161" t="s">
        <v>103</v>
      </c>
      <c r="C115" s="113">
        <f>C11</f>
        <v>0</v>
      </c>
      <c r="D115" s="82" t="s">
        <v>106</v>
      </c>
      <c r="E115" s="114">
        <f>E116+E122</f>
        <v>0</v>
      </c>
      <c r="F115" s="115">
        <f>F116+F122</f>
        <v>0</v>
      </c>
      <c r="G115" s="115">
        <f>G116+G122</f>
        <v>0</v>
      </c>
      <c r="H115" s="35"/>
    </row>
    <row r="116" spans="1:8" ht="18.75" customHeight="1" x14ac:dyDescent="0.2">
      <c r="A116" s="160" t="s">
        <v>104</v>
      </c>
      <c r="B116" s="162" t="s">
        <v>105</v>
      </c>
      <c r="C116" s="113">
        <f>C11</f>
        <v>0</v>
      </c>
      <c r="D116" s="82" t="s">
        <v>106</v>
      </c>
      <c r="E116" s="116">
        <f>E117+E118+E120</f>
        <v>0</v>
      </c>
      <c r="F116" s="116">
        <f t="shared" ref="F116:G116" si="4">F117+F118+F120</f>
        <v>0</v>
      </c>
      <c r="G116" s="116">
        <f t="shared" si="4"/>
        <v>0</v>
      </c>
      <c r="H116" s="117"/>
    </row>
    <row r="117" spans="1:8" ht="23.25" customHeight="1" x14ac:dyDescent="0.25">
      <c r="A117" s="36" t="s">
        <v>5</v>
      </c>
      <c r="B117" s="45" t="s">
        <v>107</v>
      </c>
      <c r="C117" s="118">
        <f>C11</f>
        <v>0</v>
      </c>
      <c r="D117" s="82" t="s">
        <v>106</v>
      </c>
      <c r="E117" s="57"/>
      <c r="F117" s="119">
        <f>C117*E117</f>
        <v>0</v>
      </c>
      <c r="G117" s="57">
        <f>F117*12</f>
        <v>0</v>
      </c>
      <c r="H117" s="120"/>
    </row>
    <row r="118" spans="1:8" ht="33.75" customHeight="1" x14ac:dyDescent="0.25">
      <c r="A118" s="36" t="s">
        <v>6</v>
      </c>
      <c r="B118" s="45" t="s">
        <v>108</v>
      </c>
      <c r="C118" s="121">
        <f>C11</f>
        <v>0</v>
      </c>
      <c r="D118" s="82" t="s">
        <v>106</v>
      </c>
      <c r="E118" s="57"/>
      <c r="F118" s="119">
        <f>C118*E118</f>
        <v>0</v>
      </c>
      <c r="G118" s="57">
        <f>F118*12</f>
        <v>0</v>
      </c>
      <c r="H118" s="120"/>
    </row>
    <row r="119" spans="1:8" ht="18" customHeight="1" x14ac:dyDescent="0.25">
      <c r="A119" s="36" t="s">
        <v>7</v>
      </c>
      <c r="B119" s="122" t="s">
        <v>109</v>
      </c>
      <c r="C119" s="123"/>
      <c r="D119" s="82" t="s">
        <v>106</v>
      </c>
      <c r="E119" s="124"/>
      <c r="F119" s="125"/>
      <c r="G119" s="124"/>
      <c r="H119" s="117"/>
    </row>
    <row r="120" spans="1:8" ht="18" customHeight="1" x14ac:dyDescent="0.25">
      <c r="A120" s="36" t="s">
        <v>110</v>
      </c>
      <c r="B120" s="122" t="s">
        <v>111</v>
      </c>
      <c r="C120" s="121">
        <f>C118</f>
        <v>0</v>
      </c>
      <c r="D120" s="82" t="s">
        <v>106</v>
      </c>
      <c r="E120" s="57"/>
      <c r="F120" s="126">
        <f>C120*E120</f>
        <v>0</v>
      </c>
      <c r="G120" s="57">
        <f>F120*12</f>
        <v>0</v>
      </c>
      <c r="H120" s="117"/>
    </row>
    <row r="121" spans="1:8" ht="18.75" customHeight="1" x14ac:dyDescent="0.25">
      <c r="A121" s="36" t="s">
        <v>112</v>
      </c>
      <c r="B121" s="122" t="s">
        <v>113</v>
      </c>
      <c r="C121" s="121">
        <f>C120</f>
        <v>0</v>
      </c>
      <c r="D121" s="82" t="s">
        <v>106</v>
      </c>
      <c r="E121" s="124"/>
      <c r="F121" s="125"/>
      <c r="G121" s="124"/>
      <c r="H121" s="91"/>
    </row>
    <row r="122" spans="1:8" ht="19.5" customHeight="1" x14ac:dyDescent="0.25">
      <c r="A122" s="160" t="s">
        <v>8</v>
      </c>
      <c r="B122" s="162" t="s">
        <v>114</v>
      </c>
      <c r="C122" s="113">
        <f>C116</f>
        <v>0</v>
      </c>
      <c r="D122" s="82" t="s">
        <v>106</v>
      </c>
      <c r="E122" s="116">
        <f>SUM(E123:E127)</f>
        <v>0</v>
      </c>
      <c r="F122" s="127">
        <f>SUM(F123:F127)</f>
        <v>0</v>
      </c>
      <c r="G122" s="127">
        <f>SUM(G123:G127)</f>
        <v>0</v>
      </c>
      <c r="H122" s="129"/>
    </row>
    <row r="123" spans="1:8" ht="17.25" customHeight="1" x14ac:dyDescent="0.25">
      <c r="A123" s="36" t="s">
        <v>9</v>
      </c>
      <c r="B123" s="86" t="s">
        <v>115</v>
      </c>
      <c r="C123" s="121">
        <f>C122</f>
        <v>0</v>
      </c>
      <c r="D123" s="82" t="s">
        <v>106</v>
      </c>
      <c r="E123" s="57"/>
      <c r="F123" s="126">
        <f>C123*E123</f>
        <v>0</v>
      </c>
      <c r="G123" s="57">
        <f>F123*12</f>
        <v>0</v>
      </c>
      <c r="H123" s="129"/>
    </row>
    <row r="124" spans="1:8" ht="15" customHeight="1" x14ac:dyDescent="0.25">
      <c r="A124" s="36" t="s">
        <v>76</v>
      </c>
      <c r="B124" s="86" t="s">
        <v>181</v>
      </c>
      <c r="C124" s="121"/>
      <c r="D124" s="82"/>
      <c r="E124" s="57"/>
      <c r="F124" s="126"/>
      <c r="G124" s="57"/>
      <c r="H124" s="129"/>
    </row>
    <row r="125" spans="1:8" ht="15.75" customHeight="1" x14ac:dyDescent="0.25">
      <c r="A125" s="36" t="s">
        <v>135</v>
      </c>
      <c r="B125" s="86" t="s">
        <v>116</v>
      </c>
      <c r="C125" s="91">
        <v>288</v>
      </c>
      <c r="D125" s="82" t="s">
        <v>106</v>
      </c>
      <c r="E125" s="57"/>
      <c r="F125" s="126">
        <f>C125*E125</f>
        <v>0</v>
      </c>
      <c r="G125" s="57">
        <f>F125*12</f>
        <v>0</v>
      </c>
      <c r="H125" s="129"/>
    </row>
    <row r="126" spans="1:8" ht="18" customHeight="1" x14ac:dyDescent="0.25">
      <c r="A126" s="36" t="s">
        <v>143</v>
      </c>
      <c r="B126" s="86" t="s">
        <v>182</v>
      </c>
      <c r="C126" s="91"/>
      <c r="D126" s="82"/>
      <c r="E126" s="57"/>
      <c r="F126" s="126"/>
      <c r="G126" s="57"/>
      <c r="H126" s="129"/>
    </row>
    <row r="127" spans="1:8" ht="15.75" customHeight="1" x14ac:dyDescent="0.25">
      <c r="A127" s="36" t="s">
        <v>183</v>
      </c>
      <c r="B127" s="86" t="s">
        <v>132</v>
      </c>
      <c r="C127" s="121">
        <f>C125</f>
        <v>288</v>
      </c>
      <c r="D127" s="82" t="s">
        <v>106</v>
      </c>
      <c r="E127" s="130"/>
      <c r="F127" s="126">
        <f>C127*E127</f>
        <v>0</v>
      </c>
      <c r="G127" s="57">
        <f>F127*12</f>
        <v>0</v>
      </c>
      <c r="H127" s="129"/>
    </row>
    <row r="128" spans="1:8" ht="18" customHeight="1" x14ac:dyDescent="0.25">
      <c r="A128" s="160" t="s">
        <v>117</v>
      </c>
      <c r="B128" s="92" t="s">
        <v>118</v>
      </c>
      <c r="C128" s="131">
        <f>C127</f>
        <v>288</v>
      </c>
      <c r="D128" s="82" t="s">
        <v>106</v>
      </c>
      <c r="E128" s="132"/>
      <c r="F128" s="127">
        <f t="shared" ref="F128" si="5">C128*E128</f>
        <v>0</v>
      </c>
      <c r="G128" s="133">
        <f t="shared" ref="G128" si="6">F128*12</f>
        <v>0</v>
      </c>
      <c r="H128" s="129"/>
    </row>
    <row r="129" spans="1:8" ht="16.5" customHeight="1" x14ac:dyDescent="0.25">
      <c r="A129" s="163">
        <v>3</v>
      </c>
      <c r="B129" s="162" t="s">
        <v>119</v>
      </c>
      <c r="C129" s="134"/>
      <c r="D129" s="135" t="s">
        <v>106</v>
      </c>
      <c r="E129" s="124"/>
      <c r="F129" s="126"/>
      <c r="G129" s="124"/>
      <c r="H129" s="136"/>
    </row>
    <row r="130" spans="1:8" ht="19.5" customHeight="1" x14ac:dyDescent="0.25">
      <c r="A130" s="137"/>
      <c r="B130" s="138" t="s">
        <v>120</v>
      </c>
      <c r="C130" s="145">
        <f>C128</f>
        <v>288</v>
      </c>
      <c r="D130" s="139" t="s">
        <v>106</v>
      </c>
      <c r="E130" s="140"/>
      <c r="F130" s="141">
        <f>E130*C130</f>
        <v>0</v>
      </c>
      <c r="G130" s="140"/>
      <c r="H130" s="142"/>
    </row>
    <row r="131" spans="1:8" ht="16.5" customHeight="1" x14ac:dyDescent="0.25">
      <c r="A131" s="137"/>
      <c r="B131" s="138" t="s">
        <v>121</v>
      </c>
      <c r="C131" s="138"/>
      <c r="D131" s="135" t="s">
        <v>106</v>
      </c>
      <c r="E131" s="124"/>
      <c r="F131" s="143"/>
      <c r="G131" s="124"/>
      <c r="H131" s="136"/>
    </row>
    <row r="132" spans="1:8" ht="17.25" customHeight="1" x14ac:dyDescent="0.25">
      <c r="A132" s="160" t="s">
        <v>122</v>
      </c>
      <c r="B132" s="92" t="s">
        <v>123</v>
      </c>
      <c r="C132" s="95"/>
      <c r="D132" s="128"/>
      <c r="E132" s="128"/>
      <c r="F132" s="143"/>
      <c r="G132" s="128"/>
      <c r="H132" s="120"/>
    </row>
    <row r="133" spans="1:8" ht="15.75" customHeight="1" x14ac:dyDescent="0.25">
      <c r="A133" s="144"/>
      <c r="B133" s="138" t="s">
        <v>124</v>
      </c>
      <c r="C133" s="138"/>
      <c r="D133" s="82" t="s">
        <v>125</v>
      </c>
      <c r="E133" s="57"/>
      <c r="F133" s="136"/>
      <c r="G133" s="57"/>
      <c r="H133" s="136"/>
    </row>
  </sheetData>
  <mergeCells count="97"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A9:B9"/>
    <mergeCell ref="G9:H9"/>
    <mergeCell ref="A10:B10"/>
    <mergeCell ref="G10:H10"/>
    <mergeCell ref="A11:B11"/>
    <mergeCell ref="G11:H11"/>
    <mergeCell ref="A6:B6"/>
    <mergeCell ref="F6:H6"/>
    <mergeCell ref="A7:B7"/>
    <mergeCell ref="G7:H7"/>
    <mergeCell ref="A8:B8"/>
    <mergeCell ref="F8:H8"/>
    <mergeCell ref="A1:H1"/>
    <mergeCell ref="A2:H2"/>
    <mergeCell ref="A4:B4"/>
    <mergeCell ref="F4:H4"/>
    <mergeCell ref="A5:B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ФП для собственников</vt:lpstr>
      <vt:lpstr>Волошина 2</vt:lpstr>
      <vt:lpstr>'проект ФП для собственников'!Заголовки_для_печати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Березина Наталья Васильевна</cp:lastModifiedBy>
  <cp:lastPrinted>2022-01-19T07:18:06Z</cp:lastPrinted>
  <dcterms:created xsi:type="dcterms:W3CDTF">2013-04-23T11:51:04Z</dcterms:created>
  <dcterms:modified xsi:type="dcterms:W3CDTF">2022-08-17T08:05:53Z</dcterms:modified>
</cp:coreProperties>
</file>